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hidePivotFieldList="1"/>
  <mc:AlternateContent xmlns:mc="http://schemas.openxmlformats.org/markup-compatibility/2006">
    <mc:Choice Requires="x15">
      <x15ac:absPath xmlns:x15ac="http://schemas.microsoft.com/office/spreadsheetml/2010/11/ac" url="G:\Operations Unit\Finance\Budgets\Budget 2025\"/>
    </mc:Choice>
  </mc:AlternateContent>
  <xr:revisionPtr revIDLastSave="0" documentId="13_ncr:1_{267A691B-E47F-4E06-86A7-BEE1C9191AE8}" xr6:coauthVersionLast="47" xr6:coauthVersionMax="47" xr10:uidLastSave="{00000000-0000-0000-0000-000000000000}"/>
  <bookViews>
    <workbookView xWindow="-120" yWindow="-120" windowWidth="24240" windowHeight="13140" tabRatio="910" xr2:uid="{00000000-000D-0000-FFFF-FFFF00000000}"/>
  </bookViews>
  <sheets>
    <sheet name="Summary" sheetId="9" r:id="rId1"/>
    <sheet name="Detailed" sheetId="10" r:id="rId2"/>
    <sheet name="Capital expenditure" sheetId="11" r:id="rId3"/>
    <sheet name="SOFP for ARC" sheetId="138" state="hidden" r:id="rId4"/>
    <sheet name="Cashflow" sheetId="137" r:id="rId5"/>
    <sheet name="SOFP format for ARC" sheetId="87" state="hidden" r:id="rId6"/>
    <sheet name="Salary variance cal" sheetId="93" state="hidden" r:id="rId7"/>
    <sheet name="Salary variance cal (new)" sheetId="127" state="hidden" r:id="rId8"/>
    <sheet name="Codes from Sage" sheetId="135" state="hidden" r:id="rId9"/>
  </sheets>
  <externalReferences>
    <externalReference r:id="rId10"/>
  </externalReferences>
  <definedNames>
    <definedName name="_xlnm._FilterDatabase" localSheetId="2" hidden="1">'Capital expenditure'!$A$4:$K$7</definedName>
    <definedName name="_xlnm._FilterDatabase" localSheetId="1" hidden="1">Detailed!$Q$1:$Q$184</definedName>
    <definedName name="_xlnm.Print_Area" localSheetId="4">Cashflow!$A$1:$N$31</definedName>
    <definedName name="_xlnm.Print_Area" localSheetId="1">Detailed!$F$2:$R$159</definedName>
    <definedName name="_xlnm.Print_Area" localSheetId="3">'SOFP for ARC'!$A$1:$D$34</definedName>
    <definedName name="_xlnm.Print_Area" localSheetId="5">'SOFP format for ARC'!$A$1:$D$34</definedName>
    <definedName name="_xlnm.Print_Area" localSheetId="0">Summary!$A$1:$F$26</definedName>
    <definedName name="_xlnm.Print_Titles" localSheetId="1">Detailed!$1:$5</definedName>
    <definedName name="Q1BudgetExpenditure" localSheetId="3">[1]README!$G$17</definedName>
    <definedName name="Q1BudgetExpenditure">#REF!</definedName>
    <definedName name="Q1BudgetIncome" localSheetId="3">[1]README!$G$11</definedName>
    <definedName name="Q1BudgetIncome">#REF!</definedName>
    <definedName name="Q2BudgetExpenditure" localSheetId="3">[1]README!$G$18</definedName>
    <definedName name="Q2BudgetExpenditure">#REF!</definedName>
    <definedName name="Q2BudgetIncome" localSheetId="3">[1]README!$G$12</definedName>
    <definedName name="Q2BudgetIncome">#REF!</definedName>
    <definedName name="Q3BudgetExpenditure" localSheetId="3">[1]README!$G$19</definedName>
    <definedName name="Q3BudgetExpenditure">#REF!</definedName>
    <definedName name="Q3BudgetIncome" localSheetId="3">[1]README!$G$13</definedName>
    <definedName name="Q3BudgetIncome">#REF!</definedName>
    <definedName name="Q4BudgetExpenditure" localSheetId="3">[1]README!$G$20</definedName>
    <definedName name="Q4BudgetExpenditure">#REF!</definedName>
    <definedName name="Q4BudgetIncome" localSheetId="3">[1]README!$G$14</definedName>
    <definedName name="Q4BudgetIncome">#REF!</definedName>
    <definedName name="Z_7A3FB045_BAE4_4455_8C91_397201A5D2EE_.wvu.Cols" localSheetId="2" hidden="1">'Capital expenditure'!#REF!,'Capital expenditure'!#REF!</definedName>
    <definedName name="Z_7A3FB045_BAE4_4455_8C91_397201A5D2EE_.wvu.Cols" localSheetId="1" hidden="1">Detailed!$A:$C,Detailed!#REF!</definedName>
    <definedName name="Z_7A3FB045_BAE4_4455_8C91_397201A5D2EE_.wvu.Cols" localSheetId="3" hidden="1">'SOFP for ARC'!#REF!</definedName>
    <definedName name="Z_7A3FB045_BAE4_4455_8C91_397201A5D2EE_.wvu.Cols" localSheetId="5" hidden="1">'SOFP format for ARC'!#REF!</definedName>
    <definedName name="Z_7A3FB045_BAE4_4455_8C91_397201A5D2EE_.wvu.FilterData" localSheetId="1" hidden="1">Detailed!#REF!</definedName>
    <definedName name="Z_7A3FB045_BAE4_4455_8C91_397201A5D2EE_.wvu.PrintTitles" localSheetId="1" hidden="1">Detailed!$1:$5</definedName>
    <definedName name="Z_C9AE45B5_873E_4B5D_85A8_6DF3E73FE247_.wvu.Cols" localSheetId="2" hidden="1">'Capital expenditure'!#REF!,'Capital expenditure'!#REF!</definedName>
    <definedName name="Z_C9AE45B5_873E_4B5D_85A8_6DF3E73FE247_.wvu.Cols" localSheetId="1" hidden="1">Detailed!$A:$C,Detailed!#REF!</definedName>
    <definedName name="Z_C9AE45B5_873E_4B5D_85A8_6DF3E73FE247_.wvu.Cols" localSheetId="3" hidden="1">'SOFP for ARC'!#REF!</definedName>
    <definedName name="Z_C9AE45B5_873E_4B5D_85A8_6DF3E73FE247_.wvu.Cols" localSheetId="5" hidden="1">'SOFP format for ARC'!#REF!</definedName>
    <definedName name="Z_C9AE45B5_873E_4B5D_85A8_6DF3E73FE247_.wvu.FilterData" localSheetId="1" hidden="1">Detailed!#REF!</definedName>
    <definedName name="Z_C9AE45B5_873E_4B5D_85A8_6DF3E73FE247_.wvu.PrintTitles" localSheetId="1" hidden="1">Detailed!$1:$5</definedName>
    <definedName name="Z_FF958679_F3CD_4847_8537_72AB16ADD977_.wvu.Cols" localSheetId="2" hidden="1">'Capital expenditure'!#REF!,'Capital expenditure'!#REF!</definedName>
    <definedName name="Z_FF958679_F3CD_4847_8537_72AB16ADD977_.wvu.Cols" localSheetId="1" hidden="1">Detailed!$A:$C,Detailed!#REF!</definedName>
    <definedName name="Z_FF958679_F3CD_4847_8537_72AB16ADD977_.wvu.Cols" localSheetId="3" hidden="1">'SOFP for ARC'!#REF!</definedName>
    <definedName name="Z_FF958679_F3CD_4847_8537_72AB16ADD977_.wvu.Cols" localSheetId="5" hidden="1">'SOFP format for ARC'!#REF!</definedName>
    <definedName name="Z_FF958679_F3CD_4847_8537_72AB16ADD977_.wvu.FilterData" localSheetId="1" hidden="1">Detailed!#REF!</definedName>
    <definedName name="Z_FF958679_F3CD_4847_8537_72AB16ADD977_.wvu.PrintTitles" localSheetId="1" hidden="1">Detailed!$1:$5</definedName>
  </definedNames>
  <calcPr calcId="191029"/>
  <customWorkbookViews>
    <customWorkbookView name="Le-Anne Byrne - Personal View" guid="{7A3FB045-BAE4-4455-8C91-397201A5D2EE}" mergeInterval="0" personalView="1" maximized="1" xWindow="-9" yWindow="-9" windowWidth="1938" windowHeight="1048" activeSheetId="9"/>
    <customWorkbookView name="Maeve Lee - Personal View" guid="{FF958679-F3CD-4847-8537-72AB16ADD977}" mergeInterval="0" personalView="1" maximized="1" xWindow="-8" yWindow="-8" windowWidth="1382" windowHeight="744" activeSheetId="11"/>
    <customWorkbookView name="David Malone - Personal View" guid="{C9AE45B5-873E-4B5D-85A8-6DF3E73FE247}" mergeInterval="0" personalView="1" maximized="1" xWindow="-9" yWindow="-9" windowWidth="1938" windowHeight="1048" activeSheetId="1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37" l="1"/>
  <c r="F26" i="9"/>
  <c r="C9" i="11"/>
  <c r="G9" i="11"/>
  <c r="H9" i="11"/>
  <c r="E4" i="137"/>
  <c r="D4" i="137"/>
  <c r="D8" i="137"/>
  <c r="E8" i="137"/>
  <c r="F4" i="137" s="1"/>
  <c r="F8" i="137" s="1"/>
  <c r="G4" i="137" s="1"/>
  <c r="G8" i="137" s="1"/>
  <c r="H4" i="137" s="1"/>
  <c r="H8" i="137" s="1"/>
  <c r="I4" i="137" s="1"/>
  <c r="I8" i="137" s="1"/>
  <c r="J4" i="137" s="1"/>
  <c r="J8" i="137" s="1"/>
  <c r="K4" i="137" s="1"/>
  <c r="K8" i="137" s="1"/>
  <c r="L4" i="137" s="1"/>
  <c r="L8" i="137" s="1"/>
  <c r="M4" i="137" s="1"/>
  <c r="M8" i="137" s="1"/>
  <c r="N4" i="137" s="1"/>
  <c r="N8" i="137" s="1"/>
  <c r="C8" i="137"/>
  <c r="F12" i="137"/>
  <c r="E12" i="137"/>
  <c r="D12" i="137"/>
  <c r="D16" i="137"/>
  <c r="E16" i="137"/>
  <c r="F16" i="137"/>
  <c r="G12" i="137" s="1"/>
  <c r="G16" i="137" s="1"/>
  <c r="H12" i="137" s="1"/>
  <c r="H16" i="137" s="1"/>
  <c r="I12" i="137" s="1"/>
  <c r="I16" i="137" s="1"/>
  <c r="J12" i="137" s="1"/>
  <c r="J16" i="137" s="1"/>
  <c r="K12" i="137" s="1"/>
  <c r="K16" i="137" s="1"/>
  <c r="L12" i="137" s="1"/>
  <c r="L16" i="137" s="1"/>
  <c r="M12" i="137" s="1"/>
  <c r="M16" i="137" s="1"/>
  <c r="N12" i="137" s="1"/>
  <c r="N16" i="137" s="1"/>
  <c r="C16" i="137"/>
  <c r="E24" i="137"/>
  <c r="E28" i="137" s="1"/>
  <c r="F24" i="137" s="1"/>
  <c r="F28" i="137" s="1"/>
  <c r="G24" i="137" s="1"/>
  <c r="G28" i="137" s="1"/>
  <c r="H24" i="137" s="1"/>
  <c r="H28" i="137" s="1"/>
  <c r="I24" i="137" s="1"/>
  <c r="I28" i="137" s="1"/>
  <c r="J24" i="137" s="1"/>
  <c r="J28" i="137" s="1"/>
  <c r="K24" i="137" s="1"/>
  <c r="K28" i="137" s="1"/>
  <c r="L24" i="137" s="1"/>
  <c r="L28" i="137" s="1"/>
  <c r="M24" i="137" s="1"/>
  <c r="N24" i="137" s="1"/>
  <c r="N28" i="137" s="1"/>
  <c r="D24" i="137"/>
  <c r="D28" i="137"/>
  <c r="C28" i="137"/>
  <c r="F20" i="9"/>
  <c r="E20" i="9"/>
  <c r="C20" i="9"/>
  <c r="D20" i="9"/>
  <c r="B20" i="9"/>
  <c r="F16" i="9"/>
  <c r="B14" i="9"/>
  <c r="C7" i="9"/>
  <c r="D7" i="9"/>
  <c r="C6" i="9"/>
  <c r="D6" i="9"/>
  <c r="O147" i="10"/>
  <c r="N147" i="10"/>
  <c r="M147" i="10"/>
  <c r="I147" i="10"/>
  <c r="J137" i="10"/>
  <c r="K137" i="10"/>
  <c r="K152" i="10" s="1"/>
  <c r="L137" i="10"/>
  <c r="M137" i="10"/>
  <c r="N137" i="10"/>
  <c r="O137" i="10"/>
  <c r="I137" i="10"/>
  <c r="J121" i="10"/>
  <c r="K121" i="10"/>
  <c r="L121" i="10"/>
  <c r="M121" i="10"/>
  <c r="N121" i="10"/>
  <c r="O121" i="10"/>
  <c r="I121" i="10"/>
  <c r="I114" i="10"/>
  <c r="O108" i="10"/>
  <c r="N108" i="10"/>
  <c r="M108" i="10"/>
  <c r="I108" i="10"/>
  <c r="J96" i="10"/>
  <c r="K96" i="10"/>
  <c r="L96" i="10"/>
  <c r="M96" i="10"/>
  <c r="E18" i="9" s="1"/>
  <c r="N96" i="10"/>
  <c r="O96" i="10"/>
  <c r="F18" i="9" s="1"/>
  <c r="I96" i="10"/>
  <c r="B18" i="9" s="1"/>
  <c r="J79" i="10"/>
  <c r="C17" i="9" s="1"/>
  <c r="K79" i="10"/>
  <c r="D17" i="9" s="1"/>
  <c r="L79" i="10"/>
  <c r="M79" i="10"/>
  <c r="E17" i="9" s="1"/>
  <c r="N79" i="10"/>
  <c r="O79" i="10"/>
  <c r="F17" i="9" s="1"/>
  <c r="I79" i="10"/>
  <c r="B17" i="9" s="1"/>
  <c r="J67" i="10"/>
  <c r="C16" i="9" s="1"/>
  <c r="K67" i="10"/>
  <c r="D16" i="9" s="1"/>
  <c r="L67" i="10"/>
  <c r="M67" i="10"/>
  <c r="E16" i="9" s="1"/>
  <c r="N67" i="10"/>
  <c r="O67" i="10"/>
  <c r="I67" i="10"/>
  <c r="B16" i="9" s="1"/>
  <c r="J61" i="10"/>
  <c r="C15" i="9" s="1"/>
  <c r="K61" i="10"/>
  <c r="D15" i="9" s="1"/>
  <c r="L61" i="10"/>
  <c r="M61" i="10"/>
  <c r="E15" i="9" s="1"/>
  <c r="N61" i="10"/>
  <c r="O61" i="10"/>
  <c r="F15" i="9" s="1"/>
  <c r="I61" i="10"/>
  <c r="B15" i="9" s="1"/>
  <c r="J54" i="10"/>
  <c r="C14" i="9" s="1"/>
  <c r="K54" i="10"/>
  <c r="D14" i="9" s="1"/>
  <c r="L54" i="10"/>
  <c r="M54" i="10"/>
  <c r="E14" i="9" s="1"/>
  <c r="N54" i="10"/>
  <c r="O54" i="10"/>
  <c r="F14" i="9" s="1"/>
  <c r="I54" i="10"/>
  <c r="J42" i="10"/>
  <c r="C13" i="9" s="1"/>
  <c r="K42" i="10"/>
  <c r="D13" i="9" s="1"/>
  <c r="L42" i="10"/>
  <c r="M42" i="10"/>
  <c r="E13" i="9" s="1"/>
  <c r="N42" i="10"/>
  <c r="O42" i="10"/>
  <c r="F13" i="9" s="1"/>
  <c r="I42" i="10"/>
  <c r="B13" i="9" s="1"/>
  <c r="J36" i="10"/>
  <c r="C12" i="9" s="1"/>
  <c r="K36" i="10"/>
  <c r="D12" i="9" s="1"/>
  <c r="L36" i="10"/>
  <c r="M36" i="10"/>
  <c r="E12" i="9" s="1"/>
  <c r="N36" i="10"/>
  <c r="O36" i="10"/>
  <c r="F12" i="9" s="1"/>
  <c r="I36" i="10"/>
  <c r="B12" i="9" s="1"/>
  <c r="L25" i="10"/>
  <c r="J23" i="10"/>
  <c r="J25" i="10" s="1"/>
  <c r="K23" i="10"/>
  <c r="K25" i="10" s="1"/>
  <c r="L23" i="10"/>
  <c r="M23" i="10"/>
  <c r="E8" i="9" s="1"/>
  <c r="N23" i="10"/>
  <c r="N25" i="10" s="1"/>
  <c r="O23" i="10"/>
  <c r="O25" i="10" s="1"/>
  <c r="I23" i="10"/>
  <c r="B8" i="9" s="1"/>
  <c r="O17" i="10"/>
  <c r="F7" i="9" s="1"/>
  <c r="N17" i="10"/>
  <c r="M17" i="10"/>
  <c r="E7" i="9" s="1"/>
  <c r="I17" i="10"/>
  <c r="O10" i="10"/>
  <c r="F6" i="9" s="1"/>
  <c r="N10" i="10"/>
  <c r="M10" i="10"/>
  <c r="E6" i="9" s="1"/>
  <c r="I10" i="10"/>
  <c r="B6" i="9" s="1"/>
  <c r="B17" i="138"/>
  <c r="C33" i="138"/>
  <c r="B13" i="138"/>
  <c r="M152" i="10" l="1"/>
  <c r="N152" i="10"/>
  <c r="N156" i="10" s="1"/>
  <c r="N158" i="10" s="1"/>
  <c r="O152" i="10"/>
  <c r="L152" i="10"/>
  <c r="L156" i="10" s="1"/>
  <c r="I25" i="10"/>
  <c r="J152" i="10"/>
  <c r="C19" i="9" s="1"/>
  <c r="I152" i="10"/>
  <c r="B19" i="9" s="1"/>
  <c r="B22" i="9" s="1"/>
  <c r="K156" i="10"/>
  <c r="D19" i="9"/>
  <c r="M156" i="10"/>
  <c r="E19" i="9"/>
  <c r="E22" i="9"/>
  <c r="J156" i="10"/>
  <c r="E10" i="9"/>
  <c r="O156" i="10"/>
  <c r="O158" i="10" s="1"/>
  <c r="F19" i="9"/>
  <c r="F22" i="9" s="1"/>
  <c r="B7" i="9"/>
  <c r="B10" i="9" s="1"/>
  <c r="M25" i="10"/>
  <c r="M158" i="10" s="1"/>
  <c r="F8" i="9"/>
  <c r="F10" i="9" s="1"/>
  <c r="C19" i="138"/>
  <c r="C20" i="138" s="1"/>
  <c r="C25" i="138" s="1"/>
  <c r="B24" i="9" l="1"/>
  <c r="I156" i="10"/>
  <c r="I158" i="10" s="1"/>
  <c r="E24" i="9"/>
  <c r="F24" i="9"/>
  <c r="F5" i="93"/>
  <c r="E4" i="127"/>
  <c r="F20" i="127" l="1"/>
  <c r="E28" i="127"/>
  <c r="F28" i="127" s="1"/>
  <c r="E27" i="127"/>
  <c r="F27" i="127" s="1"/>
  <c r="E26" i="127"/>
  <c r="F26" i="127" s="1"/>
  <c r="E25" i="127"/>
  <c r="F25" i="127" s="1"/>
  <c r="G18" i="127"/>
  <c r="D18" i="127"/>
  <c r="D17" i="127"/>
  <c r="E17" i="127" s="1"/>
  <c r="F17" i="127" s="1"/>
  <c r="G17" i="127" s="1"/>
  <c r="E16" i="127"/>
  <c r="F16" i="127" s="1"/>
  <c r="G16" i="127" s="1"/>
  <c r="F9" i="127"/>
  <c r="G9" i="127" s="1"/>
  <c r="F8" i="127"/>
  <c r="G8" i="127" s="1"/>
  <c r="F7" i="127"/>
  <c r="G7" i="127" s="1"/>
  <c r="E6" i="127"/>
  <c r="D6" i="127"/>
  <c r="E5" i="127"/>
  <c r="D5" i="127"/>
  <c r="D4" i="127"/>
  <c r="G11" i="93"/>
  <c r="G12" i="93"/>
  <c r="E19" i="93"/>
  <c r="F6" i="127" l="1"/>
  <c r="G6" i="127" s="1"/>
  <c r="D20" i="127"/>
  <c r="F30" i="127"/>
  <c r="E20" i="127"/>
  <c r="F4" i="127"/>
  <c r="G4" i="127" s="1"/>
  <c r="F5" i="127"/>
  <c r="G5" i="127" s="1"/>
  <c r="G20" i="127" l="1"/>
  <c r="F32" i="127"/>
  <c r="F36" i="127" s="1"/>
  <c r="E20" i="93" l="1"/>
  <c r="D12" i="93" l="1"/>
  <c r="D11" i="93"/>
  <c r="E11" i="93" s="1"/>
  <c r="F11" i="93" s="1"/>
  <c r="F7" i="93" l="1"/>
  <c r="G7" i="93" s="1"/>
  <c r="F8" i="93"/>
  <c r="G8" i="93" s="1"/>
  <c r="F9" i="93"/>
  <c r="G9" i="93" s="1"/>
  <c r="E10" i="93" l="1"/>
  <c r="F10" i="93" l="1"/>
  <c r="G10" i="93" l="1"/>
  <c r="D6" i="93" l="1"/>
  <c r="D5" i="93"/>
  <c r="D4" i="93"/>
  <c r="E6" i="93"/>
  <c r="E5" i="93"/>
  <c r="E4" i="93"/>
  <c r="D14" i="93" l="1"/>
  <c r="E14" i="93"/>
  <c r="E22" i="93"/>
  <c r="F22" i="93" s="1"/>
  <c r="F20" i="93"/>
  <c r="E21" i="93"/>
  <c r="F21" i="93" s="1"/>
  <c r="F19" i="93"/>
  <c r="F4" i="93" l="1"/>
  <c r="F24" i="93"/>
  <c r="G5" i="93"/>
  <c r="F6" i="93"/>
  <c r="C33" i="87"/>
  <c r="B17" i="87"/>
  <c r="B13" i="87"/>
  <c r="C19" i="87" s="1"/>
  <c r="C20" i="87" s="1"/>
  <c r="C25" i="87" s="1"/>
  <c r="F14" i="93" l="1"/>
  <c r="F26" i="93" s="1"/>
  <c r="F30" i="93" s="1"/>
  <c r="E33" i="87"/>
  <c r="G4" i="93"/>
  <c r="G6" i="93"/>
  <c r="G14" i="93" l="1"/>
  <c r="F32" i="93" l="1"/>
  <c r="F34" i="93" s="1"/>
  <c r="F38" i="127"/>
  <c r="F40" i="127" s="1"/>
</calcChain>
</file>

<file path=xl/sharedStrings.xml><?xml version="1.0" encoding="utf-8"?>
<sst xmlns="http://schemas.openxmlformats.org/spreadsheetml/2006/main" count="2039" uniqueCount="748">
  <si>
    <t>Professional Fees</t>
  </si>
  <si>
    <t>Depreciation</t>
  </si>
  <si>
    <t>Deposit interest</t>
  </si>
  <si>
    <t>Rent</t>
  </si>
  <si>
    <t>Service charge</t>
  </si>
  <si>
    <t>Rates</t>
  </si>
  <si>
    <t>Cleaning</t>
  </si>
  <si>
    <t>Power</t>
  </si>
  <si>
    <t>General maintenance</t>
  </si>
  <si>
    <t>Third-level and professional courses</t>
  </si>
  <si>
    <t>Membership of professional bodies</t>
  </si>
  <si>
    <t>Employee development training</t>
  </si>
  <si>
    <t>Employee wellness programme</t>
  </si>
  <si>
    <t>Contribution to employee social committee</t>
  </si>
  <si>
    <t>Subscriptions</t>
  </si>
  <si>
    <t>ICT security audit costs</t>
  </si>
  <si>
    <t>Statutory audit</t>
  </si>
  <si>
    <t>Stationery and office supplies</t>
  </si>
  <si>
    <t>Canteen supplies</t>
  </si>
  <si>
    <t>Business lunches/sundries</t>
  </si>
  <si>
    <t>Catering for meetings</t>
  </si>
  <si>
    <t>Corporate subscriptions</t>
  </si>
  <si>
    <t>Corporate memberships</t>
  </si>
  <si>
    <t>PABX Maintenance (telephone system)</t>
  </si>
  <si>
    <t>Accounts, Payroll and TMS packages maintenance</t>
  </si>
  <si>
    <t>Print managed services (photocopiers)</t>
  </si>
  <si>
    <t>Hosted hardware services</t>
  </si>
  <si>
    <t>Consumables</t>
  </si>
  <si>
    <t>Travel and Subsistence</t>
  </si>
  <si>
    <t>Taxis</t>
  </si>
  <si>
    <t>Insurances</t>
  </si>
  <si>
    <t>ICT hardware (PCs, laptops etc.)</t>
  </si>
  <si>
    <t>Programme management consultancy and support services</t>
  </si>
  <si>
    <t>Investigations and supervision support</t>
  </si>
  <si>
    <t>HR technical advice</t>
  </si>
  <si>
    <t>Debtors Other</t>
  </si>
  <si>
    <t>Prepayments</t>
  </si>
  <si>
    <t>Second Out Total Control</t>
  </si>
  <si>
    <t>Pensions in payment Control</t>
  </si>
  <si>
    <t>BOI - Current</t>
  </si>
  <si>
    <t>BOI - Call Deposit</t>
  </si>
  <si>
    <t>AIB - Call Deposit</t>
  </si>
  <si>
    <t>Petty Cash</t>
  </si>
  <si>
    <t>Creditors Trade</t>
  </si>
  <si>
    <t>Accruals</t>
  </si>
  <si>
    <t>DSFA Creditor</t>
  </si>
  <si>
    <t>PAYE/PRSI/USC/LPT</t>
  </si>
  <si>
    <t>Net Pay Control</t>
  </si>
  <si>
    <t>Savings Control</t>
  </si>
  <si>
    <t>Advances Control</t>
  </si>
  <si>
    <t>Misc Salary  Ded Control</t>
  </si>
  <si>
    <t>Canteen Control</t>
  </si>
  <si>
    <t>Pension Control</t>
  </si>
  <si>
    <t>PRSA Control</t>
  </si>
  <si>
    <t>Hosp Sat Fund Control</t>
  </si>
  <si>
    <t>Marriage Gratuity Control</t>
  </si>
  <si>
    <t>Income Continuance Control</t>
  </si>
  <si>
    <t>PA Social Committee Control</t>
  </si>
  <si>
    <t>AVC Control</t>
  </si>
  <si>
    <t>Lotto Syndicate Control</t>
  </si>
  <si>
    <t>Public Service Credit Union</t>
  </si>
  <si>
    <t>Retirement Benefit Liability</t>
  </si>
  <si>
    <t>Deferred exchequer retirement benefit funding</t>
  </si>
  <si>
    <t>Representing</t>
  </si>
  <si>
    <t>PRSA Capital Reserve</t>
  </si>
  <si>
    <t>Enforcement Reserve</t>
  </si>
  <si>
    <t>General Reserve</t>
  </si>
  <si>
    <t/>
  </si>
  <si>
    <t>7700</t>
  </si>
  <si>
    <t>508</t>
  </si>
  <si>
    <t>Strategy 2020 and communications</t>
  </si>
  <si>
    <t>Suspense Account</t>
  </si>
  <si>
    <t>Computer Equipment-Additions</t>
  </si>
  <si>
    <t>Leasehold - Cost</t>
  </si>
  <si>
    <t>Computer Equipment- Cost</t>
  </si>
  <si>
    <t>Office Furniture - Cost</t>
  </si>
  <si>
    <t>Office Equipment-Cost</t>
  </si>
  <si>
    <t>Leasehold - Accumulated Dep</t>
  </si>
  <si>
    <t>Computer Equip - Accumulated Dep</t>
  </si>
  <si>
    <t>Office Furniture - Accumulated Dep</t>
  </si>
  <si>
    <t>Office Equip - Accumulated Dep</t>
  </si>
  <si>
    <t>AIB - Current</t>
  </si>
  <si>
    <t>PTSB - Deposit</t>
  </si>
  <si>
    <t>Travel pass deduction</t>
  </si>
  <si>
    <t>Cycle-to-work scheme Control</t>
  </si>
  <si>
    <t>Holiday pay accrual</t>
  </si>
  <si>
    <t>PSWT Control</t>
  </si>
  <si>
    <t>VHI Control</t>
  </si>
  <si>
    <t>Group scheme fees</t>
  </si>
  <si>
    <t>PRSA annual product fee</t>
  </si>
  <si>
    <t>PRSA annual asset fee</t>
  </si>
  <si>
    <t>Gross Salaries</t>
  </si>
  <si>
    <t>Employer's PRSI</t>
  </si>
  <si>
    <t>Employer's Pension Contribution</t>
  </si>
  <si>
    <t>Agency, temporary employee/placement fee</t>
  </si>
  <si>
    <t>ARC member fees</t>
  </si>
  <si>
    <t>Offsite storage tapes</t>
  </si>
  <si>
    <t>Offsite storage costs</t>
  </si>
  <si>
    <t>Annual report design</t>
  </si>
  <si>
    <t>Website operations (support)</t>
  </si>
  <si>
    <t>Media monitoring</t>
  </si>
  <si>
    <t>Advertising placement</t>
  </si>
  <si>
    <t>General promotional activities</t>
  </si>
  <si>
    <t>Recruitment consultancy</t>
  </si>
  <si>
    <t>HR legal advice</t>
  </si>
  <si>
    <t>EIOPA (travel and subsistence)</t>
  </si>
  <si>
    <t>Procurement technical advice</t>
  </si>
  <si>
    <t>Bank charges</t>
  </si>
  <si>
    <t>Miscellaneous expenses</t>
  </si>
  <si>
    <t>EIOPA membership</t>
  </si>
  <si>
    <t>Office furniture</t>
  </si>
  <si>
    <t>Mobile devices</t>
  </si>
  <si>
    <t>Hardware support (ICT managed services)</t>
  </si>
  <si>
    <t>Software licences (renewals)</t>
  </si>
  <si>
    <t>PDR maintenance</t>
  </si>
  <si>
    <t>Government networks</t>
  </si>
  <si>
    <t>Scheme/ company searches</t>
  </si>
  <si>
    <t>Litigation</t>
  </si>
  <si>
    <t>Summary</t>
  </si>
  <si>
    <t>Budget holder</t>
  </si>
  <si>
    <t>€</t>
  </si>
  <si>
    <t>New PRSA product fee</t>
  </si>
  <si>
    <t>Miscellaneous income</t>
  </si>
  <si>
    <t>Total miscellaneous income</t>
  </si>
  <si>
    <t>Authority members' fees</t>
  </si>
  <si>
    <t>Total Authority members' fees</t>
  </si>
  <si>
    <t>Rent and office expenses</t>
  </si>
  <si>
    <t>Total rent and office expenses</t>
  </si>
  <si>
    <t>Total training and education</t>
  </si>
  <si>
    <t>Information and checklists</t>
  </si>
  <si>
    <t>Professional fees</t>
  </si>
  <si>
    <t>Legal advice</t>
  </si>
  <si>
    <t>Internal audit incl. accountancy fees general</t>
  </si>
  <si>
    <t>4060
4010</t>
  </si>
  <si>
    <t>Operations</t>
  </si>
  <si>
    <t>General contingency budget</t>
  </si>
  <si>
    <t>Total professional fees</t>
  </si>
  <si>
    <t>General administration</t>
  </si>
  <si>
    <t>Stationery and administration expenses</t>
  </si>
  <si>
    <t>Total computer maintenance and consumables</t>
  </si>
  <si>
    <t>Total travel and subsistence</t>
  </si>
  <si>
    <t>Total general administration</t>
  </si>
  <si>
    <t>Total expenditure</t>
  </si>
  <si>
    <t>Total income</t>
  </si>
  <si>
    <t>Website (hosting and support)</t>
  </si>
  <si>
    <t>4201, 4203, 4215</t>
  </si>
  <si>
    <t>3150, 3151</t>
  </si>
  <si>
    <t>Detailed</t>
  </si>
  <si>
    <t>Remuneration / employee costs</t>
  </si>
  <si>
    <t>Total remuneration / employee costs</t>
  </si>
  <si>
    <t>Employee related costs</t>
  </si>
  <si>
    <t>Total employee related costs</t>
  </si>
  <si>
    <t>Surplus/Deficit</t>
  </si>
  <si>
    <t>Income</t>
  </si>
  <si>
    <t>Expenditure</t>
  </si>
  <si>
    <t>Authority member's fees</t>
  </si>
  <si>
    <t>Code</t>
  </si>
  <si>
    <t>Category</t>
  </si>
  <si>
    <t>101</t>
  </si>
  <si>
    <t>102</t>
  </si>
  <si>
    <t>112</t>
  </si>
  <si>
    <t>113</t>
  </si>
  <si>
    <t>114</t>
  </si>
  <si>
    <t>141</t>
  </si>
  <si>
    <t>142</t>
  </si>
  <si>
    <t>201</t>
  </si>
  <si>
    <t>202</t>
  </si>
  <si>
    <t>203</t>
  </si>
  <si>
    <t>205</t>
  </si>
  <si>
    <t>221</t>
  </si>
  <si>
    <t>226</t>
  </si>
  <si>
    <t>231</t>
  </si>
  <si>
    <t>232</t>
  </si>
  <si>
    <t>235</t>
  </si>
  <si>
    <t>236</t>
  </si>
  <si>
    <t>238</t>
  </si>
  <si>
    <t>240</t>
  </si>
  <si>
    <t>242</t>
  </si>
  <si>
    <t>253</t>
  </si>
  <si>
    <t>254</t>
  </si>
  <si>
    <t>273</t>
  </si>
  <si>
    <t>276</t>
  </si>
  <si>
    <t>277</t>
  </si>
  <si>
    <t>301</t>
  </si>
  <si>
    <t>302</t>
  </si>
  <si>
    <t>315</t>
  </si>
  <si>
    <t>320</t>
  </si>
  <si>
    <t>322</t>
  </si>
  <si>
    <t>321</t>
  </si>
  <si>
    <t>331</t>
  </si>
  <si>
    <t>332</t>
  </si>
  <si>
    <t>405</t>
  </si>
  <si>
    <t>406</t>
  </si>
  <si>
    <t>411</t>
  </si>
  <si>
    <t>413</t>
  </si>
  <si>
    <t>416</t>
  </si>
  <si>
    <t>422</t>
  </si>
  <si>
    <t>431</t>
  </si>
  <si>
    <t>451</t>
  </si>
  <si>
    <t>503</t>
  </si>
  <si>
    <t>3150 &amp; 3151</t>
  </si>
  <si>
    <t>4201 &amp; 4203 &amp; 4215</t>
  </si>
  <si>
    <t>4060 &amp; 4010</t>
  </si>
  <si>
    <t>4510 &amp; 4530</t>
  </si>
  <si>
    <t>570</t>
  </si>
  <si>
    <t>571</t>
  </si>
  <si>
    <t>462</t>
  </si>
  <si>
    <t>463</t>
  </si>
  <si>
    <t>470</t>
  </si>
  <si>
    <t>241</t>
  </si>
  <si>
    <t>501</t>
  </si>
  <si>
    <t>593</t>
  </si>
  <si>
    <t>504</t>
  </si>
  <si>
    <t>502</t>
  </si>
  <si>
    <t>520</t>
  </si>
  <si>
    <t>481</t>
  </si>
  <si>
    <t>482</t>
  </si>
  <si>
    <t>483</t>
  </si>
  <si>
    <t>484</t>
  </si>
  <si>
    <t>491</t>
  </si>
  <si>
    <t>551</t>
  </si>
  <si>
    <t>580</t>
  </si>
  <si>
    <t>Legal</t>
  </si>
  <si>
    <t>Supervision &amp; Enforcement</t>
  </si>
  <si>
    <t>PMO</t>
  </si>
  <si>
    <t>Receivables</t>
  </si>
  <si>
    <t>RCT Control</t>
  </si>
  <si>
    <t>VAT Control</t>
  </si>
  <si>
    <t>1010</t>
  </si>
  <si>
    <t>10</t>
  </si>
  <si>
    <t>1020</t>
  </si>
  <si>
    <t>1130</t>
  </si>
  <si>
    <t>1140</t>
  </si>
  <si>
    <t>1410</t>
  </si>
  <si>
    <t>1420</t>
  </si>
  <si>
    <t>2010</t>
  </si>
  <si>
    <t>2020</t>
  </si>
  <si>
    <t>2030</t>
  </si>
  <si>
    <t>2050</t>
  </si>
  <si>
    <t>2210</t>
  </si>
  <si>
    <t>2260</t>
  </si>
  <si>
    <t>2310</t>
  </si>
  <si>
    <t>2320</t>
  </si>
  <si>
    <t>2350</t>
  </si>
  <si>
    <t>2360</t>
  </si>
  <si>
    <t>2380</t>
  </si>
  <si>
    <t>2400</t>
  </si>
  <si>
    <t>2420</t>
  </si>
  <si>
    <t>2421</t>
  </si>
  <si>
    <t>2530</t>
  </si>
  <si>
    <t>2540</t>
  </si>
  <si>
    <t>2730</t>
  </si>
  <si>
    <t>2760</t>
  </si>
  <si>
    <t>2770</t>
  </si>
  <si>
    <t>3010</t>
  </si>
  <si>
    <t>3025</t>
  </si>
  <si>
    <t>3150</t>
  </si>
  <si>
    <t>3151</t>
  </si>
  <si>
    <t>3201</t>
  </si>
  <si>
    <t>3202</t>
  </si>
  <si>
    <t>3210</t>
  </si>
  <si>
    <t>30</t>
  </si>
  <si>
    <t>3312</t>
  </si>
  <si>
    <t>4050</t>
  </si>
  <si>
    <t>4060</t>
  </si>
  <si>
    <t>4120</t>
  </si>
  <si>
    <t>4130</t>
  </si>
  <si>
    <t>11</t>
  </si>
  <si>
    <t>4160</t>
  </si>
  <si>
    <t>4201</t>
  </si>
  <si>
    <t>40</t>
  </si>
  <si>
    <t>4215</t>
  </si>
  <si>
    <t>4235</t>
  </si>
  <si>
    <t>4510</t>
  </si>
  <si>
    <t>4610</t>
  </si>
  <si>
    <t>4620</t>
  </si>
  <si>
    <t>4630</t>
  </si>
  <si>
    <t>4650</t>
  </si>
  <si>
    <t>4700</t>
  </si>
  <si>
    <t>4840</t>
  </si>
  <si>
    <t>4910</t>
  </si>
  <si>
    <t>5010</t>
  </si>
  <si>
    <t>5020</t>
  </si>
  <si>
    <t>5030</t>
  </si>
  <si>
    <t>5080</t>
  </si>
  <si>
    <t>5150</t>
  </si>
  <si>
    <t>5155</t>
  </si>
  <si>
    <t>5156</t>
  </si>
  <si>
    <t>5200</t>
  </si>
  <si>
    <t>5510</t>
  </si>
  <si>
    <t>5630</t>
  </si>
  <si>
    <t>5670</t>
  </si>
  <si>
    <t>5700</t>
  </si>
  <si>
    <t>5701</t>
  </si>
  <si>
    <t>5800</t>
  </si>
  <si>
    <t>5910</t>
  </si>
  <si>
    <t>5930</t>
  </si>
  <si>
    <t>6999</t>
  </si>
  <si>
    <t>7020</t>
  </si>
  <si>
    <t>7100</t>
  </si>
  <si>
    <t>7110</t>
  </si>
  <si>
    <t>7120</t>
  </si>
  <si>
    <t>7130</t>
  </si>
  <si>
    <t>7200</t>
  </si>
  <si>
    <t>7210</t>
  </si>
  <si>
    <t>7220</t>
  </si>
  <si>
    <t>7230</t>
  </si>
  <si>
    <t>7520</t>
  </si>
  <si>
    <t>7550</t>
  </si>
  <si>
    <t>7720</t>
  </si>
  <si>
    <t>7730</t>
  </si>
  <si>
    <t>7735</t>
  </si>
  <si>
    <t>7740</t>
  </si>
  <si>
    <t>7750</t>
  </si>
  <si>
    <t>7780</t>
  </si>
  <si>
    <t>7810</t>
  </si>
  <si>
    <t>7910</t>
  </si>
  <si>
    <t>8000</t>
  </si>
  <si>
    <t>8020</t>
  </si>
  <si>
    <t>8050</t>
  </si>
  <si>
    <t>8055</t>
  </si>
  <si>
    <t>8060</t>
  </si>
  <si>
    <t>8065</t>
  </si>
  <si>
    <t>Official Air Travel Carbon Tax Control</t>
  </si>
  <si>
    <t>8090</t>
  </si>
  <si>
    <t>8100</t>
  </si>
  <si>
    <t>8500</t>
  </si>
  <si>
    <t>8570</t>
  </si>
  <si>
    <t>8600</t>
  </si>
  <si>
    <t>8620</t>
  </si>
  <si>
    <t>8630</t>
  </si>
  <si>
    <t>8700</t>
  </si>
  <si>
    <t>8720</t>
  </si>
  <si>
    <t>8750</t>
  </si>
  <si>
    <t>8760</t>
  </si>
  <si>
    <t>8910</t>
  </si>
  <si>
    <t>9050</t>
  </si>
  <si>
    <t>9100</t>
  </si>
  <si>
    <t>Non-current assets</t>
  </si>
  <si>
    <t>Property, plant and equipment</t>
  </si>
  <si>
    <t>Current assets</t>
  </si>
  <si>
    <t>Cash and cash equivalents</t>
  </si>
  <si>
    <t>Creditors amounts falling due within 1 year</t>
  </si>
  <si>
    <t>Payables</t>
  </si>
  <si>
    <t>Net current assets</t>
  </si>
  <si>
    <t>Net assets before retirement benefits</t>
  </si>
  <si>
    <t>Retirement benefits</t>
  </si>
  <si>
    <t>Retirement benefit liability</t>
  </si>
  <si>
    <t>Net assets after retirement benefits</t>
  </si>
  <si>
    <t>Compliance enforcement reserve</t>
  </si>
  <si>
    <t>Revenue reserve</t>
  </si>
  <si>
    <t>Misc. receipts (incl. on-spot Fines)</t>
  </si>
  <si>
    <t>Total capital expenditure</t>
  </si>
  <si>
    <t>Chairperson fees</t>
  </si>
  <si>
    <t>Pension reform consultations, public events, seminars</t>
  </si>
  <si>
    <t>Actuarial support fees</t>
  </si>
  <si>
    <t>4011</t>
  </si>
  <si>
    <t>Advertising, photography, design and translation</t>
  </si>
  <si>
    <t>Pensions Authority Management Accounts to 30 September 2021</t>
  </si>
  <si>
    <t>1120</t>
  </si>
  <si>
    <t>005</t>
  </si>
  <si>
    <t>4203</t>
  </si>
  <si>
    <t>4236</t>
  </si>
  <si>
    <t>70</t>
  </si>
  <si>
    <t>3320</t>
  </si>
  <si>
    <t>Management (ex Pensions Regulator) - T &amp; S</t>
  </si>
  <si>
    <t>4820</t>
  </si>
  <si>
    <t>007</t>
  </si>
  <si>
    <t>008</t>
  </si>
  <si>
    <t>3322</t>
  </si>
  <si>
    <t>80</t>
  </si>
  <si>
    <t>5610</t>
  </si>
  <si>
    <t>5920</t>
  </si>
  <si>
    <t>Policy</t>
  </si>
  <si>
    <t>IT</t>
  </si>
  <si>
    <t>OGCIO annual fee for desktop as a service</t>
  </si>
  <si>
    <t>5011</t>
  </si>
  <si>
    <t>014</t>
  </si>
  <si>
    <t>009</t>
  </si>
  <si>
    <t>Software development-IPS</t>
  </si>
  <si>
    <t>Data warehouse-New Data World</t>
  </si>
  <si>
    <t>Vacancy</t>
  </si>
  <si>
    <t>1 AP Legal</t>
  </si>
  <si>
    <t>2 CO</t>
  </si>
  <si>
    <t>1 EO-IT</t>
  </si>
  <si>
    <t>Project Code</t>
  </si>
  <si>
    <t>Project</t>
  </si>
  <si>
    <t>Gross saving in Q1 2022</t>
  </si>
  <si>
    <t>*1</t>
  </si>
  <si>
    <t>*4</t>
  </si>
  <si>
    <t>*2</t>
  </si>
  <si>
    <t>4 HEO-PMO, S&amp;E and IT ubits</t>
  </si>
  <si>
    <t>Salary estimated saving</t>
  </si>
  <si>
    <t>Estimated total saving includes ER PRSI (11.05%) and ER Superannuation (19.95%)</t>
  </si>
  <si>
    <t>v's estimated gross salary budget savings of €37k in Q1 2022 Salaries budget estimate</t>
  </si>
  <si>
    <t>Salary variance</t>
  </si>
  <si>
    <t>25% cost saving for Q1 2022 €</t>
  </si>
  <si>
    <t>Annual Gross Salary €</t>
  </si>
  <si>
    <t>Gross Salary saving €</t>
  </si>
  <si>
    <t>Estimated Total Saving €</t>
  </si>
  <si>
    <t>Total variance</t>
  </si>
  <si>
    <t xml:space="preserve">Bank Statemenet in Feb 2022-Recovery of Q4 2021 Pensions lodged to Gross Salaries G.L. </t>
  </si>
  <si>
    <t>Difference</t>
  </si>
  <si>
    <t>1 EO employee on unpaid leave in Q1 2022 (full quarter) as per March 2022 salary memo</t>
  </si>
  <si>
    <t>Gross Salary before adjustments (as per Use All sheet) excluding Pensioners, Chairman, ARC and 1 EE on secondment</t>
  </si>
  <si>
    <t>Per Sage Micropay after EE adjustments (as per Use All sheet) excluding Pensioners,  Chairman, ARC and 1 EE on secondment</t>
  </si>
  <si>
    <t>Variance difference was approx €21k including an employee on secondment who was recouped in advance so excluding the Employee's gross salary so increases on the difference is now €43k.</t>
  </si>
  <si>
    <t>019</t>
  </si>
  <si>
    <t>018</t>
  </si>
  <si>
    <t>1 AP employee on unpaid leave in June 2022</t>
  </si>
  <si>
    <t>87.3 Employees per Maeve's DSP statics in Q1 2022</t>
  </si>
  <si>
    <t>2 leavers-AP &amp; HEO in April (not replaced in Q2)=Salary *3 months</t>
  </si>
  <si>
    <t>Computer Equipment- Cost on disposal</t>
  </si>
  <si>
    <t>7115</t>
  </si>
  <si>
    <t>Computer Equipment - Acc Dep on disposal</t>
  </si>
  <si>
    <t>7215</t>
  </si>
  <si>
    <t xml:space="preserve"> </t>
  </si>
  <si>
    <t>Column1</t>
  </si>
  <si>
    <t>€82409/12=6,867.42</t>
  </si>
  <si>
    <t>(€6,867.42+€4,361.17)*3 months = €33,685.77</t>
  </si>
  <si>
    <t>Annual salary-1 AP</t>
  </si>
  <si>
    <t>Monthly salary-2 leavers</t>
  </si>
  <si>
    <t>Estimated annual salary</t>
  </si>
  <si>
    <t>number of staff members</t>
  </si>
  <si>
    <t>v' Q2 2022 Management accounts</t>
  </si>
  <si>
    <t>004</t>
  </si>
  <si>
    <t>Pensions Regulator - T &amp; S</t>
  </si>
  <si>
    <t>4810</t>
  </si>
  <si>
    <t>5650</t>
  </si>
  <si>
    <t>Leasehold - Additions</t>
  </si>
  <si>
    <t>7010</t>
  </si>
  <si>
    <t xml:space="preserve">  </t>
  </si>
  <si>
    <t>Office Furniture - Additions</t>
  </si>
  <si>
    <t>7030</t>
  </si>
  <si>
    <t>4825</t>
  </si>
  <si>
    <t>4830</t>
  </si>
  <si>
    <t>Employees - T &amp; S</t>
  </si>
  <si>
    <t>5040</t>
  </si>
  <si>
    <t>4310</t>
  </si>
  <si>
    <t>20</t>
  </si>
  <si>
    <t xml:space="preserve">    </t>
  </si>
  <si>
    <t>50</t>
  </si>
  <si>
    <t>60</t>
  </si>
  <si>
    <t>Office Furniture - Cost on disposal</t>
  </si>
  <si>
    <t>7125</t>
  </si>
  <si>
    <t>Office Equipment-Cost on disposal</t>
  </si>
  <si>
    <t>7135</t>
  </si>
  <si>
    <t>Office Furniture - Acc Dep on disposal</t>
  </si>
  <si>
    <t>7225</t>
  </si>
  <si>
    <t>Office Equipment - Acc Dep on disposal</t>
  </si>
  <si>
    <t>7235</t>
  </si>
  <si>
    <t>022</t>
  </si>
  <si>
    <t>2321</t>
  </si>
  <si>
    <t>Dilapidation charge</t>
  </si>
  <si>
    <t>OPS fee income</t>
  </si>
  <si>
    <t>PRSA fee income</t>
  </si>
  <si>
    <t>Advertising, publicity, publications and website</t>
  </si>
  <si>
    <t xml:space="preserve">OPS fee income </t>
  </si>
  <si>
    <t>One member arrangements</t>
  </si>
  <si>
    <t>Total OPS fee income</t>
  </si>
  <si>
    <t>Total PRSA fee income</t>
  </si>
  <si>
    <t>Additional staff salaries subject to sanction approval</t>
  </si>
  <si>
    <t>Training and education</t>
  </si>
  <si>
    <t>Advertising and publicity</t>
  </si>
  <si>
    <t>Total advertising and publicity</t>
  </si>
  <si>
    <t>Consultancy support for Technical</t>
  </si>
  <si>
    <t>Consultancy support for Policy</t>
  </si>
  <si>
    <t>Postage and couriers</t>
  </si>
  <si>
    <t>Calls (fixed landline)</t>
  </si>
  <si>
    <t>Rental (fixed landline)</t>
  </si>
  <si>
    <t>Column3</t>
  </si>
  <si>
    <t>Column4</t>
  </si>
  <si>
    <t>Posting</t>
  </si>
  <si>
    <t>2060</t>
  </si>
  <si>
    <t>Deferred Fee Income</t>
  </si>
  <si>
    <t>Actual Var vs Expected YTD</t>
  </si>
  <si>
    <t xml:space="preserve">Pensions Authority </t>
  </si>
  <si>
    <t>Variance Actual v Expected YTD</t>
  </si>
  <si>
    <t xml:space="preserve">Variance Actual v Expected YTD </t>
  </si>
  <si>
    <t xml:space="preserve">Variance Actual v Expected YTD to year end </t>
  </si>
  <si>
    <t>021</t>
  </si>
  <si>
    <t>023</t>
  </si>
  <si>
    <t>024</t>
  </si>
  <si>
    <t>Accountancy fees general operations</t>
  </si>
  <si>
    <t>4010</t>
  </si>
  <si>
    <t>Column5</t>
  </si>
  <si>
    <t>Column6</t>
  </si>
  <si>
    <t>Budget
Holder</t>
  </si>
  <si>
    <t>Surplus/(Deficit)</t>
  </si>
  <si>
    <t>Pensions Regulator - T &amp; S International</t>
  </si>
  <si>
    <t>4811</t>
  </si>
  <si>
    <t>Employees - T &amp; S International</t>
  </si>
  <si>
    <t>4831</t>
  </si>
  <si>
    <t>8080</t>
  </si>
  <si>
    <t>Public relations fees</t>
  </si>
  <si>
    <t>4100</t>
  </si>
  <si>
    <t>4237</t>
  </si>
  <si>
    <t>4150</t>
  </si>
  <si>
    <t>3020</t>
  </si>
  <si>
    <t>4320</t>
  </si>
  <si>
    <t>Column7</t>
  </si>
  <si>
    <t>4330</t>
  </si>
  <si>
    <t>Project and change management (development and training)</t>
  </si>
  <si>
    <t>Nominal list - Codes from Sage</t>
  </si>
  <si>
    <t>Cost Centre</t>
  </si>
  <si>
    <t>Department</t>
  </si>
  <si>
    <t>Name</t>
  </si>
  <si>
    <t>Account Type</t>
  </si>
  <si>
    <t>Account Balance</t>
  </si>
  <si>
    <t>Budget Name</t>
  </si>
  <si>
    <t>1200</t>
  </si>
  <si>
    <t>Subvention from DSP</t>
  </si>
  <si>
    <t>1415</t>
  </si>
  <si>
    <t>Not use Apr 19-Pensions in payment recoupment</t>
  </si>
  <si>
    <t>1440</t>
  </si>
  <si>
    <t>On-the-spot fines</t>
  </si>
  <si>
    <t>Not in use - Agency, temporary staff</t>
  </si>
  <si>
    <t>2100</t>
  </si>
  <si>
    <t>NOT USE FROM APR 19-Pensioners</t>
  </si>
  <si>
    <t>2422</t>
  </si>
  <si>
    <t>Document scanning services</t>
  </si>
  <si>
    <t>2740</t>
  </si>
  <si>
    <t>Conferences and courses</t>
  </si>
  <si>
    <t>3316</t>
  </si>
  <si>
    <t>Photography</t>
  </si>
  <si>
    <t>3321</t>
  </si>
  <si>
    <t>Pensions conference</t>
  </si>
  <si>
    <t>3410</t>
  </si>
  <si>
    <t>Visual and communications material</t>
  </si>
  <si>
    <t>4125</t>
  </si>
  <si>
    <t>Research (consumer market survey)</t>
  </si>
  <si>
    <t>Computer consultancy</t>
  </si>
  <si>
    <t>4170</t>
  </si>
  <si>
    <t>Pensions data analysis</t>
  </si>
  <si>
    <t>4240</t>
  </si>
  <si>
    <t>Research consultancy</t>
  </si>
  <si>
    <t>001</t>
  </si>
  <si>
    <t>4530</t>
  </si>
  <si>
    <t>Maintenance of office equipment</t>
  </si>
  <si>
    <t>Not in Use - Postage (incl maintenance, postage, couriers)</t>
  </si>
  <si>
    <t>4720</t>
  </si>
  <si>
    <t>Not in use - Couriers</t>
  </si>
  <si>
    <t>5100</t>
  </si>
  <si>
    <t>CRM support</t>
  </si>
  <si>
    <t>5810</t>
  </si>
  <si>
    <t>Profit/loss on disposal of fixed assets</t>
  </si>
  <si>
    <t>7025</t>
  </si>
  <si>
    <t>CLOUD HOSTED HARDWARE SERVICES-COST</t>
  </si>
  <si>
    <t>7026</t>
  </si>
  <si>
    <t>IT WORKS AFTER OFFICE REFURBISHMENT-COST</t>
  </si>
  <si>
    <t>7040</t>
  </si>
  <si>
    <t>Office Equipment-Additions</t>
  </si>
  <si>
    <t>7240</t>
  </si>
  <si>
    <t>CLOUD HOSTED HARDWARE SERVICE-ACC DEPRECIATION</t>
  </si>
  <si>
    <t>7250</t>
  </si>
  <si>
    <t>IT WORKS AFTER OFFICE REBURBISHMENT-ACC DEPRECIATION</t>
  </si>
  <si>
    <t>7510</t>
  </si>
  <si>
    <t>NOT IN USE Debtors OPS fees</t>
  </si>
  <si>
    <t>7705</t>
  </si>
  <si>
    <t>BOI VISA DM</t>
  </si>
  <si>
    <t>7710</t>
  </si>
  <si>
    <t>BOI VISA BK</t>
  </si>
  <si>
    <t>7725</t>
  </si>
  <si>
    <t>Ulster - Deposit</t>
  </si>
  <si>
    <t>8040</t>
  </si>
  <si>
    <t>NOT IN USE-Deferred Fee</t>
  </si>
  <si>
    <t>8070</t>
  </si>
  <si>
    <t>8510</t>
  </si>
  <si>
    <t>8550</t>
  </si>
  <si>
    <t>8580</t>
  </si>
  <si>
    <t>8610</t>
  </si>
  <si>
    <t>8640</t>
  </si>
  <si>
    <t>8730</t>
  </si>
  <si>
    <t>8740</t>
  </si>
  <si>
    <t>8770</t>
  </si>
  <si>
    <t>NOT USE-APR 19-Pensions in payment Control</t>
  </si>
  <si>
    <t>9010</t>
  </si>
  <si>
    <t>DO NOT USE Consultancy support for Technical</t>
  </si>
  <si>
    <t>Statement of financial position for the period to 30 September 2024</t>
  </si>
  <si>
    <t>2024 Budget</t>
  </si>
  <si>
    <t>2024 Expected YTD</t>
  </si>
  <si>
    <t>2024 Actual YTD</t>
  </si>
  <si>
    <t>HIDE ME and Unhide columns L, M, &amp; N</t>
  </si>
  <si>
    <t xml:space="preserve">2024 Budget
</t>
  </si>
  <si>
    <t xml:space="preserve">2024 Expected YTD
</t>
  </si>
  <si>
    <t xml:space="preserve">2024 Actual YTD
</t>
  </si>
  <si>
    <t>Column9</t>
  </si>
  <si>
    <t>Budget 2025 estimate</t>
  </si>
  <si>
    <t>2024 Projected end of year as at 30/09/2024</t>
  </si>
  <si>
    <t>Variance 2024 projected v 2024 budget</t>
  </si>
  <si>
    <t>Column10</t>
  </si>
  <si>
    <t>Budget 2025 comments</t>
  </si>
  <si>
    <t>Not in use for 2025.</t>
  </si>
  <si>
    <t>Scanning services</t>
  </si>
  <si>
    <t>General promotional activities (Pension reform consultations, public events, seminars)</t>
  </si>
  <si>
    <t>3320 
3322</t>
  </si>
  <si>
    <t>HR system (capex or current expenditure)</t>
  </si>
  <si>
    <t>Based on 191 PRSA products.</t>
  </si>
  <si>
    <t>Timing of 2025 expenditure</t>
  </si>
  <si>
    <t xml:space="preserve">Timing of 2025 expenditure 
</t>
  </si>
  <si>
    <t>Q1</t>
  </si>
  <si>
    <t xml:space="preserve">Q1 and Q4 </t>
  </si>
  <si>
    <t>Evenly across the four quarters</t>
  </si>
  <si>
    <t>10% in Q1 30% in Q2, Q3 and Q4.</t>
  </si>
  <si>
    <t xml:space="preserve">Q2 and Q4 </t>
  </si>
  <si>
    <t xml:space="preserve">Q3 and Q4 </t>
  </si>
  <si>
    <t>Q3</t>
  </si>
  <si>
    <t>€30k in Q1 and €30k for support spread evenly across the four quarters.</t>
  </si>
  <si>
    <t>Ops to discuss with Alan.</t>
  </si>
  <si>
    <t>Q1 and Q2.</t>
  </si>
  <si>
    <t>Q2 and Q4.</t>
  </si>
  <si>
    <t>Q2 and Q3</t>
  </si>
  <si>
    <t>Q1 and Q3</t>
  </si>
  <si>
    <t>HR data management system</t>
  </si>
  <si>
    <t>New for 2025 - implementing a new HR data management system on a software as a service basis.</t>
  </si>
  <si>
    <t>n/a</t>
  </si>
  <si>
    <t>€20k in Q2 and €20k in Q3</t>
  </si>
  <si>
    <t>Spread evenly across four quarters</t>
  </si>
  <si>
    <t>Spread evenly across Q2 and Q3</t>
  </si>
  <si>
    <t>€90k for D3P consultancy support
€10k for possible risk conference</t>
  </si>
  <si>
    <t xml:space="preserve">This estimate is based on active scheme members at Q3 2024. There continues to be some uncertainty on this fee income due to consolidation from group schemes to Master Trusts and/or PRSAs. </t>
  </si>
  <si>
    <t>Budget in 2025 is based on OMA active members at 30/9/2024. The number of new OMA registrations in 2025 is likely to be close to or equal to zero. The number of active OMAs in 2025 is likely to be lower than previous years due to consolidation.</t>
  </si>
  <si>
    <t>The majority of capital spend is not yet depreciated as the capital projects are ongoing so not in use yet. Depreciation estimates are subject to change if assets come into use earlier than expected etc.</t>
  </si>
  <si>
    <t>Cashflow monitoring - 2024</t>
  </si>
  <si>
    <t>Income and expenditure overview 2024</t>
  </si>
  <si>
    <t>Cashflow monitoring - 2025</t>
  </si>
  <si>
    <t>Income and expenditure overview 2022</t>
  </si>
  <si>
    <t>We are moving to twice yearly security audits and DR exercise/testing, however the OGP framework used for procuring 3rd party services for this has yielded savings.  Also includes provision for new firewalls in RDC.</t>
  </si>
  <si>
    <t xml:space="preserve">This fee is based on headcount.  As the number of staff and contractors in the Authority increases, this cost will increase.  </t>
  </si>
  <si>
    <t xml:space="preserve">We continue to ensure adequate stock is in place for onboarding new employees and contractors, and for replacing outdated equipment.  </t>
  </si>
  <si>
    <t xml:space="preserve">As the number of employees and contractors in the Authority increases, the number of software licenses we support/renew has increased also.  Includes provision of €25k for upgrade of Microsoft 365 licenses from E3 to E5, to provide for cloud SIEM solution as per recent audit recommendation (draft).  Also includes €10k for additional Dynamics/Case Management licenses - this platform is being developed for S&amp;E in 2025. </t>
  </si>
  <si>
    <t xml:space="preserve">Print volumes have increased by 20% in the past 18 months, as the number of employees and contractors in the Authority increases, along with additional days on-site in the office with access to the print devices. </t>
  </si>
  <si>
    <t>Includes two ARC members and ARC Chair, the other two ARC members are unpaid under the one person one salary principal.</t>
  </si>
  <si>
    <t>The quarterly services charges are approximately €38k.</t>
  </si>
  <si>
    <t>Combined for 2025 - see note below.</t>
  </si>
  <si>
    <t>Employee development training budget will be renamed for 2025 to 'Training, education and membership of professional bodies'.</t>
  </si>
  <si>
    <t>Capital budget for 2025</t>
  </si>
  <si>
    <t>PRSI costs have been estimated at 11% of salary costs.</t>
  </si>
  <si>
    <t>Superannuation costs have been estimated at a rate of 20% of salary costs.</t>
  </si>
  <si>
    <t>Case management system 
(initially for S&amp;E)</t>
  </si>
  <si>
    <t>This budget will be offset against salary costs.</t>
  </si>
  <si>
    <t>This is a provision to cover the operational costs of staging events in 2025.</t>
  </si>
  <si>
    <t xml:space="preserve">With the successful MS Dynamics development for Technical unit as a template we are aiming to provide Case Management functionality that would have been developed post IPS V1 via a separate stream of development utilising 3rd party ms dynamics developers. This is contingent on requirements gathering and a viability assessment on the users needs. </t>
  </si>
  <si>
    <t>€15k for redesign of website, €35k for ongoing support and hosting.</t>
  </si>
  <si>
    <t>Cost distributed evenly across the four quarters.</t>
  </si>
  <si>
    <t>Based on 0.05% of estimated PRSA asset values at the end of 2024 (which is based on an average increase over last three years of 10.8% increase in asset values from Q2 to Q4 2024).</t>
  </si>
  <si>
    <t>100k - Master Trust and Authorisation Project
200k - Pensions development (SRP, PRSAs, DORA, etc) 
25k - IPS and IT procurement  
25k - New office lease 
50k - Any other ad hoc legal advices</t>
  </si>
  <si>
    <t>This is a provision for potential OGCIO charges for hosting virtual machines in the Public Government Cloud (PGC). We are now in the process of leaving PGC to host in Revenue Data Centre instead.</t>
  </si>
  <si>
    <t xml:space="preserve">A provision to allow for targeted projects engaging third parties on data quality issues or set up costs for the business intelligence environment currently in development. </t>
  </si>
  <si>
    <t>Costs associated with the continued development and change management of the IPS project. Assumes the contractors work 231 days in 2025.</t>
  </si>
  <si>
    <t xml:space="preserve">The budget will be based on 105 staff and includes a reduction for staff taking unpaid leave as well as agreed pay increases. </t>
  </si>
  <si>
    <t xml:space="preserve">Draft budget 2025 
</t>
  </si>
  <si>
    <t>Draft budget 2025 (all figures are inclusive of VAT)</t>
  </si>
  <si>
    <t>This is a reactive budget provision and is the same as last year.</t>
  </si>
  <si>
    <t>Draft budget 2025</t>
  </si>
  <si>
    <t>Budget 2024</t>
  </si>
  <si>
    <t xml:space="preserve">Estimate </t>
  </si>
  <si>
    <t>Projected forecast</t>
  </si>
  <si>
    <t>Opening balance</t>
  </si>
  <si>
    <t>Expenditure-Non Capital</t>
  </si>
  <si>
    <t xml:space="preserve">Capital </t>
  </si>
  <si>
    <t>Projected closing balance</t>
  </si>
  <si>
    <t>Projected forecast with actuals</t>
  </si>
  <si>
    <t>Actual</t>
  </si>
  <si>
    <t>Remaining cash</t>
  </si>
  <si>
    <t>N.B.</t>
  </si>
  <si>
    <t>A provision to support DORA reporting by pension schemes  to the Authority.</t>
  </si>
  <si>
    <t>Digital Operational Resilience Act (DORA) submissions processing</t>
  </si>
  <si>
    <t>G.L. Code</t>
  </si>
  <si>
    <t>1010-10</t>
  </si>
  <si>
    <t>1020-10</t>
  </si>
  <si>
    <t>1140-10</t>
  </si>
  <si>
    <t>1130-10</t>
  </si>
  <si>
    <t>1120-10</t>
  </si>
  <si>
    <t>1410-10</t>
  </si>
  <si>
    <t>1420-10</t>
  </si>
  <si>
    <t>2010-10</t>
  </si>
  <si>
    <t>2020-10</t>
  </si>
  <si>
    <t>2030-10</t>
  </si>
  <si>
    <t>2050-10</t>
  </si>
  <si>
    <t>2060-10</t>
  </si>
  <si>
    <t>2210-10</t>
  </si>
  <si>
    <t>2260-10</t>
  </si>
  <si>
    <t>2310-10</t>
  </si>
  <si>
    <t>2320-10</t>
  </si>
  <si>
    <t>2321-10</t>
  </si>
  <si>
    <t>2350-10</t>
  </si>
  <si>
    <t>2360-10</t>
  </si>
  <si>
    <t>2380-10</t>
  </si>
  <si>
    <t>2400-10</t>
  </si>
  <si>
    <t>2730-10</t>
  </si>
  <si>
    <t>2760-10</t>
  </si>
  <si>
    <t>2770-10</t>
  </si>
  <si>
    <t>2530-10</t>
  </si>
  <si>
    <t>2540-10</t>
  </si>
  <si>
    <t>3025-10</t>
  </si>
  <si>
    <t>3312-10</t>
  </si>
  <si>
    <t>3320-10</t>
  </si>
  <si>
    <t>3201-10</t>
  </si>
  <si>
    <t>3010-10</t>
  </si>
  <si>
    <t>3150-10</t>
  </si>
  <si>
    <t>3202-10</t>
  </si>
  <si>
    <t>3210-30</t>
  </si>
  <si>
    <t>4201-40</t>
  </si>
  <si>
    <t>4215-40</t>
  </si>
  <si>
    <t>4203-10</t>
  </si>
  <si>
    <t>4236-80</t>
  </si>
  <si>
    <t>4310-20</t>
  </si>
  <si>
    <t>4130-11</t>
  </si>
  <si>
    <t>4011-10</t>
  </si>
  <si>
    <t>4060-10</t>
  </si>
  <si>
    <t>4050-10</t>
  </si>
  <si>
    <t>4160-10</t>
  </si>
  <si>
    <t>4120-10</t>
  </si>
  <si>
    <t>5030-10</t>
  </si>
  <si>
    <t>2420-10</t>
  </si>
  <si>
    <t>2421-10</t>
  </si>
  <si>
    <t>5800-10</t>
  </si>
  <si>
    <t>5510-10</t>
  </si>
  <si>
    <t>4910-10</t>
  </si>
  <si>
    <t>4810-10</t>
  </si>
  <si>
    <t>4811-10</t>
  </si>
  <si>
    <t>4830-10</t>
  </si>
  <si>
    <t>4831-10</t>
  </si>
  <si>
    <t>4840-10</t>
  </si>
  <si>
    <t>4235-30</t>
  </si>
  <si>
    <t>4510-10</t>
  </si>
  <si>
    <t>5610-10</t>
  </si>
  <si>
    <t>5920-10</t>
  </si>
  <si>
    <t>5630-10</t>
  </si>
  <si>
    <t>5650-10</t>
  </si>
  <si>
    <t>5670-10</t>
  </si>
  <si>
    <t>5700-10</t>
  </si>
  <si>
    <t>5701-10</t>
  </si>
  <si>
    <t>4620-10</t>
  </si>
  <si>
    <t>4630-11</t>
  </si>
  <si>
    <t>4700-10</t>
  </si>
  <si>
    <t>5010-11</t>
  </si>
  <si>
    <t>5080-10</t>
  </si>
  <si>
    <t>5011-11</t>
  </si>
  <si>
    <t>5930-11</t>
  </si>
  <si>
    <t>5150-11</t>
  </si>
  <si>
    <t>5040-11</t>
  </si>
  <si>
    <t>5020-11</t>
  </si>
  <si>
    <t>5200-11</t>
  </si>
  <si>
    <t>5156-11</t>
  </si>
  <si>
    <t>5155-11</t>
  </si>
  <si>
    <t>5011-10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</si>
</sst>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0_ ;\-#,##0\ "/>
    <numFmt numFmtId="166" formatCode="_-* #,##0_-;\-* #,##0_-;_-* &quot;-&quot;??_-;_-@_-"/>
    <numFmt numFmtId="167" formatCode="###########0.00"/>
  </numFmts>
  <fonts count="28">
    <font>
      <sz val="11"/>
      <color theme="1"/>
      <name val="Calibri"/>
      <family val="2"/>
      <scheme val="minor"/>
    </font>
    <font>
      <b/>
      <sz val="11"/>
      <color theme="1"/>
      <name val="Calibri"/>
      <family val="2"/>
      <scheme val="minor"/>
    </font>
    <font>
      <sz val="11"/>
      <name val="Calibri"/>
      <family val="2"/>
    </font>
    <font>
      <b/>
      <sz val="10"/>
      <color rgb="FF000000"/>
      <name val="Arial"/>
      <family val="2"/>
    </font>
    <font>
      <sz val="10"/>
      <color rgb="FF000000"/>
      <name val="Arial"/>
      <family val="2"/>
    </font>
    <font>
      <sz val="11"/>
      <color theme="1"/>
      <name val="Calibri"/>
      <family val="2"/>
      <scheme val="minor"/>
    </font>
    <font>
      <sz val="10"/>
      <name val="Arial"/>
      <family val="2"/>
    </font>
    <font>
      <b/>
      <sz val="10"/>
      <color theme="1"/>
      <name val="Arial"/>
      <family val="2"/>
    </font>
    <font>
      <sz val="10"/>
      <color theme="1"/>
      <name val="Arial"/>
      <family val="2"/>
    </font>
    <font>
      <sz val="8.85"/>
      <color rgb="FF000000"/>
      <name val="Arial"/>
      <family val="2"/>
    </font>
    <font>
      <b/>
      <sz val="11"/>
      <color rgb="FF000000"/>
      <name val="Arial"/>
      <family val="2"/>
    </font>
    <font>
      <sz val="11"/>
      <color rgb="FF000000"/>
      <name val="Arial"/>
      <family val="2"/>
    </font>
    <font>
      <b/>
      <sz val="10"/>
      <name val="Arial"/>
      <family val="2"/>
    </font>
    <font>
      <sz val="8.85"/>
      <color rgb="FF000000"/>
      <name val="Arial"/>
      <family val="2"/>
    </font>
    <font>
      <sz val="8"/>
      <color theme="1"/>
      <name val="Arial"/>
      <family val="2"/>
    </font>
    <font>
      <u/>
      <sz val="11"/>
      <color theme="0"/>
      <name val="Arial Unicode MS"/>
      <family val="2"/>
    </font>
    <font>
      <sz val="10"/>
      <color rgb="FF002060"/>
      <name val="Arial"/>
      <family val="2"/>
    </font>
    <font>
      <b/>
      <sz val="10"/>
      <color rgb="FF002060"/>
      <name val="Arial"/>
      <family val="2"/>
    </font>
    <font>
      <sz val="8.85"/>
      <color rgb="FF000000"/>
      <name val="Arial"/>
      <family val="2"/>
    </font>
    <font>
      <sz val="10"/>
      <name val="Tahoma"/>
      <family val="2"/>
    </font>
    <font>
      <sz val="8"/>
      <color rgb="FF000000"/>
      <name val="Arial"/>
      <family val="2"/>
    </font>
    <font>
      <sz val="10"/>
      <color theme="6"/>
      <name val="Arial"/>
      <family val="2"/>
    </font>
    <font>
      <b/>
      <sz val="10"/>
      <color theme="6"/>
      <name val="Arial"/>
      <family val="2"/>
    </font>
    <font>
      <b/>
      <u/>
      <sz val="10"/>
      <color theme="6"/>
      <name val="Arial"/>
      <family val="2"/>
    </font>
    <font>
      <sz val="11"/>
      <name val="Calibri"/>
      <family val="2"/>
    </font>
    <font>
      <sz val="8"/>
      <name val="Calibri"/>
      <family val="2"/>
      <scheme val="minor"/>
    </font>
    <font>
      <u/>
      <sz val="10"/>
      <name val="Arial"/>
      <family val="2"/>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bgColor indexed="64"/>
      </patternFill>
    </fill>
    <fill>
      <patternFill patternType="solid">
        <fgColor theme="2" tint="-0.249977111117893"/>
        <bgColor indexed="64"/>
      </patternFill>
    </fill>
  </fills>
  <borders count="12">
    <border>
      <left/>
      <right/>
      <top/>
      <bottom/>
      <diagonal/>
    </border>
    <border>
      <left/>
      <right/>
      <top style="thin">
        <color indexed="64"/>
      </top>
      <bottom style="double">
        <color indexed="64"/>
      </bottom>
      <diagonal/>
    </border>
    <border>
      <left/>
      <right/>
      <top/>
      <bottom style="thin">
        <color indexed="64"/>
      </bottom>
      <diagonal/>
    </border>
    <border>
      <left style="medium">
        <color rgb="FF002060"/>
      </left>
      <right/>
      <top/>
      <bottom/>
      <diagonal/>
    </border>
    <border>
      <left/>
      <right style="medium">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2" fillId="0" borderId="0"/>
    <xf numFmtId="43" fontId="5" fillId="0" borderId="0" applyFont="0" applyFill="0" applyBorder="0" applyAlignment="0" applyProtection="0"/>
    <xf numFmtId="0" fontId="9" fillId="0" borderId="0" applyAlignment="0"/>
    <xf numFmtId="0" fontId="9" fillId="0" borderId="0" applyAlignment="0"/>
    <xf numFmtId="0" fontId="9" fillId="0" borderId="0" applyAlignment="0"/>
    <xf numFmtId="0" fontId="13" fillId="0" borderId="0" applyAlignment="0"/>
    <xf numFmtId="0" fontId="18" fillId="0" borderId="0" applyAlignment="0"/>
    <xf numFmtId="0" fontId="5" fillId="0" borderId="0"/>
    <xf numFmtId="0" fontId="2" fillId="0" borderId="0"/>
    <xf numFmtId="0" fontId="9" fillId="0" borderId="0" applyAlignment="0"/>
    <xf numFmtId="0" fontId="5" fillId="0" borderId="0"/>
    <xf numFmtId="0" fontId="9" fillId="0" borderId="0" applyAlignment="0"/>
    <xf numFmtId="0" fontId="24" fillId="0" borderId="0"/>
  </cellStyleXfs>
  <cellXfs count="158">
    <xf numFmtId="0" fontId="0" fillId="0" borderId="0" xfId="0"/>
    <xf numFmtId="49" fontId="0" fillId="0" borderId="0" xfId="0" applyNumberFormat="1"/>
    <xf numFmtId="0" fontId="8" fillId="0" borderId="0" xfId="0" applyFont="1" applyAlignment="1">
      <alignment horizontal="left" vertical="top" wrapText="1"/>
    </xf>
    <xf numFmtId="0" fontId="8" fillId="0" borderId="0" xfId="0" applyFont="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42" fontId="7" fillId="0" borderId="0" xfId="0" applyNumberFormat="1" applyFont="1" applyAlignment="1">
      <alignment horizontal="left" vertical="top"/>
    </xf>
    <xf numFmtId="42" fontId="8" fillId="0" borderId="0" xfId="0" applyNumberFormat="1" applyFont="1" applyAlignment="1">
      <alignment horizontal="left" vertical="top"/>
    </xf>
    <xf numFmtId="0" fontId="6" fillId="0" borderId="0" xfId="0" applyFont="1" applyAlignment="1">
      <alignment horizontal="right" vertical="top"/>
    </xf>
    <xf numFmtId="0" fontId="7" fillId="0" borderId="0" xfId="0" applyFont="1" applyAlignment="1">
      <alignment horizontal="right" vertical="top"/>
    </xf>
    <xf numFmtId="0" fontId="8" fillId="0" borderId="0" xfId="0" applyFont="1" applyAlignment="1">
      <alignment horizontal="right" vertical="top"/>
    </xf>
    <xf numFmtId="164" fontId="8" fillId="0" borderId="0" xfId="0" applyNumberFormat="1" applyFont="1" applyAlignment="1">
      <alignment horizontal="right" vertical="top"/>
    </xf>
    <xf numFmtId="164" fontId="7" fillId="0" borderId="0" xfId="0" applyNumberFormat="1" applyFont="1" applyAlignment="1">
      <alignment horizontal="right" vertical="top"/>
    </xf>
    <xf numFmtId="44" fontId="7" fillId="0" borderId="0" xfId="0" applyNumberFormat="1" applyFont="1" applyAlignment="1">
      <alignment horizontal="right" vertical="top"/>
    </xf>
    <xf numFmtId="164" fontId="6" fillId="0" borderId="0" xfId="0" applyNumberFormat="1" applyFont="1" applyAlignment="1">
      <alignment horizontal="right" vertical="top"/>
    </xf>
    <xf numFmtId="37" fontId="10" fillId="0" borderId="0" xfId="3" applyNumberFormat="1" applyFont="1" applyAlignment="1">
      <alignment horizontal="right" vertical="top" wrapText="1"/>
    </xf>
    <xf numFmtId="42" fontId="7" fillId="0" borderId="0" xfId="0" applyNumberFormat="1" applyFont="1" applyAlignment="1">
      <alignment horizontal="right" vertical="top"/>
    </xf>
    <xf numFmtId="0" fontId="0" fillId="0" borderId="0" xfId="0" applyAlignment="1">
      <alignment horizontal="right" vertical="top"/>
    </xf>
    <xf numFmtId="0" fontId="12" fillId="0" borderId="0" xfId="0" applyFont="1" applyAlignment="1">
      <alignment horizontal="right" vertical="top"/>
    </xf>
    <xf numFmtId="0" fontId="0" fillId="0" borderId="0" xfId="0" applyAlignment="1">
      <alignment horizontal="left" vertical="top"/>
    </xf>
    <xf numFmtId="49" fontId="0" fillId="0" borderId="0" xfId="0" applyNumberFormat="1" applyAlignment="1">
      <alignment vertical="top"/>
    </xf>
    <xf numFmtId="0" fontId="10" fillId="0" borderId="0" xfId="5" applyFont="1" applyAlignment="1">
      <alignment vertical="top" wrapText="1"/>
    </xf>
    <xf numFmtId="0" fontId="11" fillId="0" borderId="0" xfId="5" applyFont="1" applyAlignment="1">
      <alignment vertical="top"/>
    </xf>
    <xf numFmtId="165" fontId="7" fillId="0" borderId="0" xfId="0" applyNumberFormat="1" applyFont="1" applyAlignment="1">
      <alignment horizontal="right" vertical="top"/>
    </xf>
    <xf numFmtId="165" fontId="7" fillId="0" borderId="1" xfId="0" applyNumberFormat="1" applyFont="1" applyBorder="1" applyAlignment="1">
      <alignment horizontal="right" vertical="top"/>
    </xf>
    <xf numFmtId="0" fontId="0" fillId="0" borderId="0" xfId="0" applyAlignment="1">
      <alignment vertical="top"/>
    </xf>
    <xf numFmtId="0" fontId="4" fillId="0" borderId="0" xfId="0" applyFont="1" applyAlignment="1">
      <alignment horizontal="left" vertical="top" wrapText="1"/>
    </xf>
    <xf numFmtId="0" fontId="3" fillId="0" borderId="0" xfId="0" applyFont="1" applyAlignment="1">
      <alignment horizontal="left" vertical="top" wrapText="1"/>
    </xf>
    <xf numFmtId="0" fontId="7" fillId="0" borderId="0" xfId="0" applyFont="1" applyAlignment="1">
      <alignment horizontal="left" vertical="top" wrapText="1"/>
    </xf>
    <xf numFmtId="165" fontId="8" fillId="0" borderId="0" xfId="0" applyNumberFormat="1" applyFont="1" applyAlignment="1">
      <alignment horizontal="right" vertical="top"/>
    </xf>
    <xf numFmtId="44" fontId="14" fillId="0" borderId="0" xfId="0" applyNumberFormat="1" applyFont="1" applyAlignment="1">
      <alignment horizontal="left" vertical="top"/>
    </xf>
    <xf numFmtId="0" fontId="14" fillId="0" borderId="0" xfId="0" applyFont="1" applyAlignment="1">
      <alignment horizontal="left" vertical="top"/>
    </xf>
    <xf numFmtId="0" fontId="1" fillId="0" borderId="0" xfId="0" applyFont="1"/>
    <xf numFmtId="0" fontId="8" fillId="0" borderId="0" xfId="0" applyFont="1" applyAlignment="1">
      <alignment wrapText="1"/>
    </xf>
    <xf numFmtId="0" fontId="8" fillId="2" borderId="0" xfId="0" applyFont="1" applyFill="1"/>
    <xf numFmtId="3" fontId="17" fillId="0" borderId="0" xfId="0" applyNumberFormat="1" applyFont="1" applyAlignment="1">
      <alignment horizontal="right"/>
    </xf>
    <xf numFmtId="3" fontId="16" fillId="0" borderId="0" xfId="0" applyNumberFormat="1" applyFont="1" applyAlignment="1">
      <alignment horizontal="right"/>
    </xf>
    <xf numFmtId="0" fontId="16" fillId="0" borderId="3" xfId="0" applyFont="1" applyBorder="1" applyAlignment="1">
      <alignment horizontal="left"/>
    </xf>
    <xf numFmtId="0" fontId="17" fillId="0" borderId="3" xfId="0" applyFont="1" applyBorder="1" applyAlignment="1">
      <alignment horizontal="left"/>
    </xf>
    <xf numFmtId="0" fontId="17" fillId="0" borderId="3" xfId="0" applyFont="1" applyBorder="1"/>
    <xf numFmtId="3" fontId="8" fillId="2" borderId="0" xfId="0" applyNumberFormat="1" applyFont="1" applyFill="1"/>
    <xf numFmtId="37" fontId="4" fillId="0" borderId="0" xfId="5" applyNumberFormat="1" applyFont="1" applyAlignment="1">
      <alignment horizontal="right" vertical="top" wrapText="1"/>
    </xf>
    <xf numFmtId="0" fontId="4" fillId="0" borderId="0" xfId="3" applyFont="1" applyAlignment="1">
      <alignment horizontal="left" vertical="top" wrapText="1"/>
    </xf>
    <xf numFmtId="0" fontId="4" fillId="0" borderId="0" xfId="3" applyFont="1" applyAlignment="1">
      <alignment vertical="top" wrapText="1"/>
    </xf>
    <xf numFmtId="0" fontId="8" fillId="0" borderId="0" xfId="3" applyFont="1" applyAlignment="1">
      <alignment horizontal="left" vertical="top" wrapText="1"/>
    </xf>
    <xf numFmtId="0" fontId="6" fillId="0" borderId="0" xfId="3" applyFont="1" applyAlignment="1">
      <alignment horizontal="left" vertical="top" wrapText="1"/>
    </xf>
    <xf numFmtId="0" fontId="8" fillId="0" borderId="0" xfId="0" applyFont="1"/>
    <xf numFmtId="0" fontId="8" fillId="0" borderId="0" xfId="0" applyFont="1" applyAlignment="1">
      <alignment vertical="top" wrapText="1"/>
    </xf>
    <xf numFmtId="0" fontId="7" fillId="0" borderId="0" xfId="0" applyFont="1" applyAlignment="1">
      <alignment horizontal="center" vertical="top"/>
    </xf>
    <xf numFmtId="0" fontId="8" fillId="0" borderId="0" xfId="0" applyFont="1" applyAlignment="1">
      <alignment horizontal="left" vertical="center" indent="1"/>
    </xf>
    <xf numFmtId="0" fontId="8" fillId="0" borderId="0" xfId="0" applyFont="1" applyAlignment="1">
      <alignment vertical="center"/>
    </xf>
    <xf numFmtId="0" fontId="3" fillId="0" borderId="0" xfId="0" applyFont="1" applyAlignment="1">
      <alignment horizontal="center" vertical="top" wrapText="1"/>
    </xf>
    <xf numFmtId="0" fontId="6" fillId="0" borderId="0" xfId="0" applyFont="1" applyAlignment="1">
      <alignment horizontal="left" vertical="top" wrapText="1"/>
    </xf>
    <xf numFmtId="43" fontId="8" fillId="0" borderId="0" xfId="0" applyNumberFormat="1" applyFont="1" applyAlignment="1">
      <alignment horizontal="left" vertical="top"/>
    </xf>
    <xf numFmtId="3" fontId="0" fillId="0" borderId="0" xfId="0" applyNumberFormat="1"/>
    <xf numFmtId="0" fontId="7" fillId="0" borderId="0" xfId="0" applyFont="1"/>
    <xf numFmtId="4" fontId="6" fillId="0" borderId="0" xfId="0" applyNumberFormat="1" applyFont="1"/>
    <xf numFmtId="4" fontId="0" fillId="0" borderId="0" xfId="0" applyNumberFormat="1"/>
    <xf numFmtId="17" fontId="6" fillId="0" borderId="0" xfId="0" applyNumberFormat="1" applyFont="1"/>
    <xf numFmtId="0" fontId="8" fillId="0" borderId="4" xfId="0" applyFont="1" applyBorder="1"/>
    <xf numFmtId="0" fontId="7" fillId="0" borderId="0" xfId="0" applyFont="1" applyAlignment="1">
      <alignment wrapText="1"/>
    </xf>
    <xf numFmtId="43" fontId="0" fillId="0" borderId="0" xfId="2" applyFont="1"/>
    <xf numFmtId="4" fontId="1" fillId="0" borderId="1" xfId="0" applyNumberFormat="1" applyFont="1" applyBorder="1"/>
    <xf numFmtId="0" fontId="7" fillId="0" borderId="0" xfId="0" applyFont="1" applyAlignment="1">
      <alignment horizontal="center"/>
    </xf>
    <xf numFmtId="0" fontId="1" fillId="0" borderId="0" xfId="0" applyFont="1" applyAlignment="1">
      <alignment wrapText="1"/>
    </xf>
    <xf numFmtId="43" fontId="8" fillId="0" borderId="0" xfId="2" applyFont="1" applyFill="1" applyAlignment="1">
      <alignment horizontal="left" vertical="top"/>
    </xf>
    <xf numFmtId="0" fontId="7" fillId="0" borderId="0" xfId="0" applyFont="1" applyAlignment="1">
      <alignment vertical="top" wrapText="1"/>
    </xf>
    <xf numFmtId="43" fontId="0" fillId="0" borderId="0" xfId="0" applyNumberFormat="1"/>
    <xf numFmtId="43" fontId="0" fillId="0" borderId="1" xfId="0" applyNumberFormat="1" applyBorder="1"/>
    <xf numFmtId="4" fontId="1" fillId="3" borderId="1" xfId="0" applyNumberFormat="1" applyFont="1" applyFill="1" applyBorder="1"/>
    <xf numFmtId="43" fontId="7" fillId="3" borderId="1" xfId="2" applyFont="1" applyFill="1" applyBorder="1" applyAlignment="1">
      <alignment horizontal="left" vertical="top"/>
    </xf>
    <xf numFmtId="43" fontId="1" fillId="3" borderId="1" xfId="0" applyNumberFormat="1" applyFont="1" applyFill="1" applyBorder="1"/>
    <xf numFmtId="14" fontId="0" fillId="0" borderId="0" xfId="0" applyNumberFormat="1"/>
    <xf numFmtId="0" fontId="0" fillId="0" borderId="5" xfId="0" applyBorder="1"/>
    <xf numFmtId="0" fontId="0" fillId="0" borderId="6" xfId="0" quotePrefix="1" applyBorder="1"/>
    <xf numFmtId="0" fontId="0" fillId="0" borderId="6" xfId="0" applyBorder="1" applyAlignment="1">
      <alignment wrapText="1"/>
    </xf>
    <xf numFmtId="166" fontId="0" fillId="0" borderId="0" xfId="2" applyNumberFormat="1" applyFont="1"/>
    <xf numFmtId="166" fontId="0" fillId="0" borderId="0" xfId="0" applyNumberFormat="1"/>
    <xf numFmtId="0" fontId="12" fillId="0" borderId="0" xfId="0" applyFont="1" applyAlignment="1">
      <alignment horizontal="center" vertical="top" wrapText="1"/>
    </xf>
    <xf numFmtId="0" fontId="7" fillId="0" borderId="0" xfId="0" applyFont="1" applyAlignment="1">
      <alignment horizontal="center" vertical="top" wrapText="1"/>
    </xf>
    <xf numFmtId="0" fontId="21" fillId="4" borderId="0" xfId="0" applyFont="1" applyFill="1" applyAlignment="1">
      <alignment horizontal="center" vertical="center"/>
    </xf>
    <xf numFmtId="0" fontId="22" fillId="4" borderId="0" xfId="0" applyFont="1" applyFill="1" applyAlignment="1">
      <alignment horizontal="center" vertical="center" wrapText="1"/>
    </xf>
    <xf numFmtId="49" fontId="23" fillId="4" borderId="0" xfId="0" applyNumberFormat="1" applyFont="1" applyFill="1" applyAlignment="1">
      <alignment horizontal="center" vertical="top" wrapText="1"/>
    </xf>
    <xf numFmtId="0" fontId="23" fillId="4" borderId="0" xfId="0" applyFont="1" applyFill="1" applyAlignment="1">
      <alignment horizontal="center" vertical="top" wrapText="1"/>
    </xf>
    <xf numFmtId="0" fontId="23" fillId="4" borderId="0" xfId="1" applyFont="1" applyFill="1" applyAlignment="1">
      <alignment horizontal="center" vertical="top" wrapText="1"/>
    </xf>
    <xf numFmtId="0" fontId="23" fillId="4" borderId="0" xfId="0" applyFont="1" applyFill="1" applyAlignment="1">
      <alignment horizontal="center" vertical="top"/>
    </xf>
    <xf numFmtId="0" fontId="12" fillId="0" borderId="0" xfId="0" applyFont="1" applyAlignment="1">
      <alignment horizontal="center" vertical="top"/>
    </xf>
    <xf numFmtId="49" fontId="8" fillId="0" borderId="0" xfId="0" applyNumberFormat="1" applyFont="1" applyAlignment="1">
      <alignment horizontal="left" vertical="top"/>
    </xf>
    <xf numFmtId="3" fontId="8" fillId="0" borderId="0" xfId="2" applyNumberFormat="1" applyFont="1" applyFill="1" applyAlignment="1">
      <alignment horizontal="right" vertical="top"/>
    </xf>
    <xf numFmtId="3" fontId="8" fillId="0" borderId="0" xfId="0" applyNumberFormat="1" applyFont="1" applyAlignment="1">
      <alignment horizontal="right" vertical="top"/>
    </xf>
    <xf numFmtId="3" fontId="8" fillId="0" borderId="0" xfId="0" applyNumberFormat="1" applyFont="1" applyAlignment="1">
      <alignment horizontal="left" vertical="top"/>
    </xf>
    <xf numFmtId="3" fontId="7" fillId="0" borderId="1" xfId="0" applyNumberFormat="1" applyFont="1" applyBorder="1" applyAlignment="1">
      <alignment horizontal="right" vertical="top"/>
    </xf>
    <xf numFmtId="3" fontId="7" fillId="0" borderId="0" xfId="0" applyNumberFormat="1" applyFont="1" applyAlignment="1">
      <alignment horizontal="right" vertical="top"/>
    </xf>
    <xf numFmtId="3" fontId="8" fillId="0" borderId="0" xfId="2" applyNumberFormat="1" applyFont="1" applyFill="1" applyAlignment="1">
      <alignment horizontal="left" vertical="top"/>
    </xf>
    <xf numFmtId="3" fontId="8" fillId="0" borderId="1" xfId="2" applyNumberFormat="1" applyFont="1" applyFill="1" applyBorder="1" applyAlignment="1">
      <alignment horizontal="right" vertical="top"/>
    </xf>
    <xf numFmtId="165" fontId="8" fillId="0" borderId="0" xfId="2" applyNumberFormat="1" applyFont="1" applyFill="1" applyAlignment="1">
      <alignment horizontal="right" vertical="top"/>
    </xf>
    <xf numFmtId="165" fontId="8" fillId="0" borderId="1" xfId="2" applyNumberFormat="1" applyFont="1" applyFill="1" applyBorder="1" applyAlignment="1">
      <alignment horizontal="right" vertical="top"/>
    </xf>
    <xf numFmtId="3" fontId="12" fillId="0" borderId="0" xfId="0" applyNumberFormat="1" applyFont="1" applyAlignment="1">
      <alignment horizontal="right"/>
    </xf>
    <xf numFmtId="3" fontId="6" fillId="0" borderId="0" xfId="0" applyNumberFormat="1" applyFont="1" applyAlignment="1">
      <alignment horizontal="right"/>
    </xf>
    <xf numFmtId="3" fontId="6" fillId="0" borderId="2" xfId="0" applyNumberFormat="1" applyFont="1" applyBorder="1" applyAlignment="1">
      <alignment horizontal="right"/>
    </xf>
    <xf numFmtId="3" fontId="6" fillId="0" borderId="1" xfId="0" applyNumberFormat="1" applyFont="1" applyBorder="1" applyAlignment="1">
      <alignment horizontal="right"/>
    </xf>
    <xf numFmtId="3" fontId="12" fillId="0" borderId="1" xfId="0" applyNumberFormat="1" applyFont="1" applyBorder="1" applyAlignment="1">
      <alignment horizontal="right"/>
    </xf>
    <xf numFmtId="0" fontId="6" fillId="0" borderId="0" xfId="0" applyFont="1" applyAlignment="1">
      <alignment horizontal="left"/>
    </xf>
    <xf numFmtId="3" fontId="12" fillId="0" borderId="0" xfId="0" applyNumberFormat="1" applyFont="1" applyAlignment="1">
      <alignment horizontal="left"/>
    </xf>
    <xf numFmtId="0" fontId="6" fillId="0" borderId="0" xfId="0" applyFont="1"/>
    <xf numFmtId="0" fontId="6" fillId="0" borderId="0" xfId="0" applyFont="1" applyAlignment="1">
      <alignment horizontal="justify" vertical="center" wrapText="1"/>
    </xf>
    <xf numFmtId="0" fontId="12" fillId="0" borderId="0" xfId="0" applyFont="1" applyAlignment="1">
      <alignment horizontal="justify" vertical="center" wrapText="1"/>
    </xf>
    <xf numFmtId="0" fontId="12" fillId="0" borderId="0" xfId="0" applyFont="1" applyAlignment="1">
      <alignment horizontal="left"/>
    </xf>
    <xf numFmtId="0" fontId="12" fillId="0" borderId="0" xfId="0" applyFont="1" applyAlignment="1">
      <alignment vertical="center" wrapText="1"/>
    </xf>
    <xf numFmtId="0" fontId="16" fillId="0" borderId="0" xfId="0" applyFont="1"/>
    <xf numFmtId="0" fontId="17" fillId="0" borderId="0" xfId="0" applyFont="1" applyAlignment="1">
      <alignment horizontal="left"/>
    </xf>
    <xf numFmtId="0" fontId="16" fillId="0" borderId="0" xfId="0" applyFont="1" applyAlignment="1">
      <alignment horizontal="left"/>
    </xf>
    <xf numFmtId="0" fontId="3" fillId="0" borderId="0" xfId="1" applyFont="1" applyAlignment="1">
      <alignment horizontal="center" vertical="top" wrapText="1"/>
    </xf>
    <xf numFmtId="0" fontId="8" fillId="0" borderId="0" xfId="0" applyFont="1" applyAlignment="1" applyProtection="1">
      <alignment horizontal="left" vertical="top" wrapText="1"/>
      <protection locked="0"/>
    </xf>
    <xf numFmtId="0" fontId="8" fillId="0" borderId="0" xfId="0" applyFont="1" applyAlignment="1" applyProtection="1">
      <alignment vertical="top" wrapText="1"/>
      <protection locked="0"/>
    </xf>
    <xf numFmtId="0" fontId="0" fillId="0" borderId="0" xfId="0" applyProtection="1">
      <protection locked="0"/>
    </xf>
    <xf numFmtId="3" fontId="8" fillId="0" borderId="0" xfId="2" applyNumberFormat="1" applyFont="1" applyFill="1" applyAlignment="1" applyProtection="1">
      <alignment horizontal="right" vertical="top"/>
      <protection locked="0"/>
    </xf>
    <xf numFmtId="49" fontId="8" fillId="0" borderId="0" xfId="0" quotePrefix="1" applyNumberFormat="1" applyFont="1" applyAlignment="1">
      <alignment horizontal="left" vertical="top"/>
    </xf>
    <xf numFmtId="3" fontId="15" fillId="0" borderId="0" xfId="0" applyNumberFormat="1" applyFont="1" applyAlignment="1">
      <alignment horizontal="right"/>
    </xf>
    <xf numFmtId="3" fontId="26" fillId="0" borderId="0" xfId="0" applyNumberFormat="1" applyFont="1"/>
    <xf numFmtId="14" fontId="12" fillId="0" borderId="0" xfId="0" applyNumberFormat="1" applyFont="1" applyAlignment="1">
      <alignment horizontal="center" wrapText="1"/>
    </xf>
    <xf numFmtId="49" fontId="1" fillId="0" borderId="0" xfId="0" applyNumberFormat="1" applyFont="1"/>
    <xf numFmtId="167" fontId="0" fillId="0" borderId="0" xfId="0" applyNumberFormat="1"/>
    <xf numFmtId="49" fontId="8" fillId="0" borderId="0" xfId="0" quotePrefix="1" applyNumberFormat="1" applyFont="1" applyAlignment="1">
      <alignment horizontal="left" vertical="top" wrapText="1"/>
    </xf>
    <xf numFmtId="0" fontId="7" fillId="0" borderId="0" xfId="0" applyFont="1" applyAlignment="1">
      <alignment vertical="center"/>
    </xf>
    <xf numFmtId="0" fontId="3" fillId="0" borderId="0" xfId="5" applyFont="1" applyAlignment="1">
      <alignment vertical="top" wrapText="1"/>
    </xf>
    <xf numFmtId="37" fontId="3" fillId="0" borderId="0" xfId="5" applyNumberFormat="1" applyFont="1" applyAlignment="1">
      <alignment vertical="top" wrapText="1"/>
    </xf>
    <xf numFmtId="0" fontId="8" fillId="0" borderId="0" xfId="0" applyFont="1" applyProtection="1">
      <protection locked="0"/>
    </xf>
    <xf numFmtId="0" fontId="8" fillId="0" borderId="0" xfId="0" quotePrefix="1" applyFont="1" applyProtection="1">
      <protection locked="0"/>
    </xf>
    <xf numFmtId="166" fontId="8" fillId="0" borderId="0" xfId="2" applyNumberFormat="1" applyFont="1" applyAlignment="1">
      <alignment horizontal="right" vertical="top" wrapText="1"/>
    </xf>
    <xf numFmtId="0" fontId="27" fillId="0" borderId="0" xfId="0" applyFont="1"/>
    <xf numFmtId="0" fontId="7" fillId="0" borderId="10" xfId="0" applyFont="1" applyBorder="1" applyAlignment="1">
      <alignment vertical="top" wrapText="1"/>
    </xf>
    <xf numFmtId="0" fontId="7" fillId="0" borderId="10" xfId="0" applyFont="1" applyBorder="1" applyAlignment="1">
      <alignment horizontal="center" vertical="top"/>
    </xf>
    <xf numFmtId="0" fontId="7" fillId="0" borderId="10" xfId="0" applyFont="1" applyBorder="1" applyAlignment="1">
      <alignment horizontal="left" vertical="top" wrapText="1"/>
    </xf>
    <xf numFmtId="17" fontId="7" fillId="0" borderId="10" xfId="0" applyNumberFormat="1" applyFont="1" applyBorder="1" applyAlignment="1">
      <alignment horizontal="center" vertical="top"/>
    </xf>
    <xf numFmtId="0" fontId="8" fillId="0" borderId="10" xfId="0" applyFont="1" applyBorder="1" applyAlignment="1">
      <alignment horizontal="left" vertical="top" wrapText="1"/>
    </xf>
    <xf numFmtId="3" fontId="7" fillId="0" borderId="10" xfId="0" applyNumberFormat="1" applyFont="1" applyBorder="1" applyAlignment="1">
      <alignment horizontal="right" vertical="top"/>
    </xf>
    <xf numFmtId="3" fontId="8" fillId="0" borderId="10" xfId="0" applyNumberFormat="1" applyFont="1" applyBorder="1" applyAlignment="1">
      <alignment horizontal="right" vertical="top"/>
    </xf>
    <xf numFmtId="0" fontId="7" fillId="5" borderId="10" xfId="0" applyFont="1" applyFill="1" applyBorder="1" applyAlignment="1">
      <alignment horizontal="left" vertical="top" wrapText="1"/>
    </xf>
    <xf numFmtId="3" fontId="7" fillId="5" borderId="10" xfId="0" applyNumberFormat="1" applyFont="1" applyFill="1" applyBorder="1" applyAlignment="1">
      <alignment horizontal="right" vertical="top"/>
    </xf>
    <xf numFmtId="3" fontId="8" fillId="0" borderId="10" xfId="0" applyNumberFormat="1" applyFont="1" applyBorder="1" applyAlignment="1">
      <alignment horizontal="left" vertical="top"/>
    </xf>
    <xf numFmtId="17" fontId="7" fillId="0" borderId="10" xfId="0" applyNumberFormat="1" applyFont="1" applyBorder="1" applyAlignment="1">
      <alignment horizontal="center" vertical="top" wrapText="1"/>
    </xf>
    <xf numFmtId="3" fontId="8" fillId="5" borderId="10" xfId="0" applyNumberFormat="1" applyFont="1" applyFill="1" applyBorder="1" applyAlignment="1">
      <alignment horizontal="right" vertical="top"/>
    </xf>
    <xf numFmtId="0" fontId="7" fillId="0" borderId="11" xfId="0" applyFont="1" applyBorder="1" applyAlignment="1">
      <alignment vertical="top" wrapText="1"/>
    </xf>
    <xf numFmtId="0" fontId="7" fillId="0" borderId="11" xfId="0" applyFont="1" applyBorder="1" applyAlignment="1">
      <alignment horizontal="center" vertical="top"/>
    </xf>
    <xf numFmtId="165" fontId="0" fillId="0" borderId="0" xfId="0" applyNumberFormat="1"/>
    <xf numFmtId="0" fontId="4" fillId="0" borderId="0" xfId="0" applyFont="1" applyAlignment="1">
      <alignment horizontal="left" vertical="center" wrapText="1"/>
    </xf>
    <xf numFmtId="3" fontId="7" fillId="0" borderId="1" xfId="2" applyNumberFormat="1" applyFont="1" applyFill="1" applyBorder="1" applyAlignment="1">
      <alignment horizontal="right" vertical="top"/>
    </xf>
    <xf numFmtId="0" fontId="7" fillId="0" borderId="0" xfId="0" applyFont="1" applyAlignment="1">
      <alignment horizontal="center" vertical="top"/>
    </xf>
    <xf numFmtId="0" fontId="7" fillId="0" borderId="0" xfId="0" applyFont="1" applyAlignment="1">
      <alignment horizontal="center" vertical="center"/>
    </xf>
    <xf numFmtId="0" fontId="12" fillId="0" borderId="0" xfId="0" applyFont="1" applyAlignment="1">
      <alignment horizontal="center"/>
    </xf>
    <xf numFmtId="2" fontId="20" fillId="0" borderId="0" xfId="0" applyNumberFormat="1" applyFont="1" applyAlignment="1">
      <alignment horizontal="right"/>
    </xf>
    <xf numFmtId="0" fontId="19" fillId="0" borderId="0" xfId="0" applyFont="1"/>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49" fontId="8" fillId="0" borderId="0" xfId="0" quotePrefix="1" applyNumberFormat="1" applyFont="1" applyFill="1" applyAlignment="1">
      <alignment horizontal="left" vertical="top"/>
    </xf>
    <xf numFmtId="165" fontId="8" fillId="0" borderId="0" xfId="0" applyNumberFormat="1" applyFont="1" applyFill="1" applyAlignment="1">
      <alignment horizontal="left" vertical="top"/>
    </xf>
  </cellXfs>
  <cellStyles count="14">
    <cellStyle name="Comma" xfId="2" builtinId="3"/>
    <cellStyle name="Normal" xfId="0" builtinId="0"/>
    <cellStyle name="Normal 2" xfId="1" xr:uid="{00000000-0005-0000-0000-000003000000}"/>
    <cellStyle name="Normal 2 2" xfId="11" xr:uid="{A15E66EC-E8F1-4E34-8C1F-DBEB33B16052}"/>
    <cellStyle name="Normal 2 3" xfId="9" xr:uid="{00000000-0005-0000-0000-000004000000}"/>
    <cellStyle name="Normal 3" xfId="3" xr:uid="{00000000-0005-0000-0000-000005000000}"/>
    <cellStyle name="Normal 3 2" xfId="12" xr:uid="{821E947E-5982-4395-8A9C-DD802FCFA702}"/>
    <cellStyle name="Normal 4" xfId="6" xr:uid="{00000000-0005-0000-0000-000006000000}"/>
    <cellStyle name="Normal 4 2" xfId="8" xr:uid="{00000000-0005-0000-0000-000007000000}"/>
    <cellStyle name="Normal 4 2 2" xfId="10" xr:uid="{00000000-0005-0000-0000-000008000000}"/>
    <cellStyle name="Normal 5" xfId="4" xr:uid="{00000000-0005-0000-0000-000009000000}"/>
    <cellStyle name="Normal 6" xfId="5" xr:uid="{00000000-0005-0000-0000-00000A000000}"/>
    <cellStyle name="Normal 7" xfId="7" xr:uid="{00000000-0005-0000-0000-00000B000000}"/>
    <cellStyle name="Normal 8" xfId="13" xr:uid="{E21ACD91-BD4A-415C-942A-E148978539AE}"/>
  </cellStyles>
  <dxfs count="52">
    <dxf>
      <font>
        <b val="0"/>
        <i val="0"/>
        <strike val="0"/>
        <condense val="0"/>
        <extend val="0"/>
        <outline val="0"/>
        <shadow val="0"/>
        <u val="none"/>
        <vertAlign val="baseline"/>
        <sz val="10"/>
        <color theme="1"/>
        <name val="Arial"/>
        <family val="2"/>
        <scheme val="none"/>
      </font>
      <numFmt numFmtId="30" formatCode="@"/>
      <alignment horizontal="left" vertical="top" textRotation="0" wrapText="0" indent="0" justifyLastLine="0" shrinkToFit="0" readingOrder="0"/>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ill>
        <patternFill>
          <bgColor rgb="FFFFFF00"/>
        </patternFill>
      </fill>
    </dxf>
    <dxf>
      <font>
        <color rgb="FFFF0000"/>
      </font>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FF0000"/>
      </font>
    </dxf>
    <dxf>
      <font>
        <color rgb="FFFF0000"/>
      </font>
    </dxf>
    <dxf>
      <font>
        <color rgb="FFFF0000"/>
      </font>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dxf>
    <dxf>
      <protection locked="1"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indexed="65"/>
        </patternFill>
      </fill>
      <alignment horizontal="left" vertical="top" textRotation="0" wrapText="0" indent="0" justifyLastLine="0" shrinkToFit="0" readingOrder="0"/>
    </dxf>
    <dxf>
      <font>
        <strike val="0"/>
        <outline val="0"/>
        <shadow val="0"/>
        <vertAlign val="baseline"/>
        <sz val="10"/>
        <color theme="6"/>
        <name val="Arial"/>
        <family val="2"/>
        <scheme val="none"/>
      </font>
      <fill>
        <patternFill patternType="solid">
          <fgColor indexed="64"/>
          <bgColor theme="6"/>
        </patternFill>
      </fill>
    </dxf>
  </dxfs>
  <tableStyles count="0" defaultTableStyle="TableStyleMedium2" defaultPivotStyle="PivotStyleLight16"/>
  <colors>
    <mruColors>
      <color rgb="FFFFD5D5"/>
      <color rgb="FFF6B0E7"/>
      <color rgb="FFFF7C80"/>
      <color rgb="FFF949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Operations%20Unit\Finance\Management%20Accounts\2024\Q3%202024%2030.9.2024\20241107%20Q3%202024%20Draft%20Management%20Accounts%20for%20ARC%20for%20Q3%2030.09.2024%20with%20workings%20V4.xlsx" TargetMode="External"/><Relationship Id="rId1" Type="http://schemas.openxmlformats.org/officeDocument/2006/relationships/externalLinkPath" Target="file:///\\itservices.gov.ie\dfs\Operations%20Unit\Finance\Management%20Accounts\2024\Q3%202024%2030.9.2024\20241107%20Q3%202024%20Draft%20Management%20Accounts%20for%20ARC%20for%20Q3%2030.09.2024%20with%20working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Summary quarterly mgt ac"/>
      <sheetName val="Detailed quarterly mgt ac"/>
      <sheetName val="Capital expenditure"/>
      <sheetName val="SOFP format for ARC"/>
      <sheetName val="Salary variance cal"/>
      <sheetName val="Salary variance cal (new)"/>
      <sheetName val="Capex from Sage"/>
      <sheetName val="Trial Balance from Sage"/>
      <sheetName val="Balance Sheet from Sage"/>
      <sheetName val="Codes from Sage"/>
      <sheetName val="Budget from Sage"/>
      <sheetName val="Last Year's Budget"/>
      <sheetName val="Last Year's TB"/>
      <sheetName val="Annual detailed budget"/>
      <sheetName val="Annual capital budget"/>
    </sheetNames>
    <sheetDataSet>
      <sheetData sheetId="0">
        <row r="11">
          <cell r="G11">
            <v>11172132.02</v>
          </cell>
        </row>
        <row r="12">
          <cell r="G12">
            <v>10250</v>
          </cell>
        </row>
        <row r="13">
          <cell r="G13">
            <v>250</v>
          </cell>
        </row>
        <row r="14">
          <cell r="G14">
            <v>53580</v>
          </cell>
        </row>
        <row r="17">
          <cell r="G17">
            <v>3165954</v>
          </cell>
        </row>
        <row r="18">
          <cell r="G18">
            <v>3039686</v>
          </cell>
        </row>
        <row r="19">
          <cell r="G19">
            <v>3184432</v>
          </cell>
        </row>
        <row r="20">
          <cell r="G20">
            <v>3158355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815182-C4DF-4924-8776-5CE32D883117}" name="Table14" displayName="Table14" ref="D5:R160" totalsRowShown="0" headerRowDxfId="51">
  <autoFilter ref="D5:R160" xr:uid="{F2815182-C4DF-4924-8776-5CE32D883117}"/>
  <tableColumns count="15">
    <tableColumn id="1" xr3:uid="{DE3BA005-DFEB-4767-B2C7-E6DE2FFE3C0C}" name=" " dataDxfId="50"/>
    <tableColumn id="7" xr3:uid="{F6BA944A-FAFF-4A21-8128-46F3F3D3022B}" name="G.L. Code" dataDxfId="0"/>
    <tableColumn id="2" xr3:uid="{CB9D6203-77C1-42F6-8E68-50F202D9832A}" name="  " dataDxfId="49"/>
    <tableColumn id="10" xr3:uid="{ED8286BC-8A22-4D10-A0A3-CEE9A10D01AD}" name="Column3" dataDxfId="48"/>
    <tableColumn id="11" xr3:uid="{CB87645A-F5FA-4C9A-B0C0-587514DFBB80}" name="Column4" dataDxfId="47"/>
    <tableColumn id="3" xr3:uid="{539A68D5-A76D-4A8A-A65C-A4CE7343E405}" name="    "/>
    <tableColumn id="4" xr3:uid="{4E604AD8-A3F5-4BCC-A779-3C3216F2EBA2}" name="Column1"/>
    <tableColumn id="5" xr3:uid="{FF4091C4-8582-4130-BFED-D3C127222925}" name="€" dataDxfId="46"/>
    <tableColumn id="6" xr3:uid="{C82FF53B-0853-4D90-94E2-98B52BED6A2F}" name="Actual Var vs Expected YTD"/>
    <tableColumn id="12" xr3:uid="{2287ED1A-C130-4D25-BA51-73E86C76D59D}" name="Column5"/>
    <tableColumn id="13" xr3:uid="{8A831CB9-4997-42E2-9D17-FFF61DCA3FDC}" name="Column6"/>
    <tableColumn id="17" xr3:uid="{AB725B4F-7804-4AFB-9A69-A91DBE26206E}" name="Column9" dataDxfId="45"/>
    <tableColumn id="16" xr3:uid="{DEDE9E8A-A80F-47C8-AAAF-506A30D1847E}" name="Column10" dataDxfId="44"/>
    <tableColumn id="18" xr3:uid="{582B26E8-82F6-4CA0-9BB6-863B33B0667A}" name="Budget holder" dataDxfId="43"/>
    <tableColumn id="14" xr3:uid="{A1B119BD-06F7-430F-AA4B-D372C78FD186}" name="Column7"/>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table" Target="../tables/table1.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0"/>
  <sheetViews>
    <sheetView tabSelected="1" zoomScaleNormal="100" workbookViewId="0">
      <selection activeCell="A34" sqref="A34"/>
    </sheetView>
  </sheetViews>
  <sheetFormatPr defaultColWidth="9.140625" defaultRowHeight="12.75"/>
  <cols>
    <col min="1" max="1" width="43.5703125" style="3" customWidth="1"/>
    <col min="2" max="2" width="13.7109375" style="3" customWidth="1"/>
    <col min="3" max="3" width="13.7109375" style="3" hidden="1" customWidth="1"/>
    <col min="4" max="4" width="13.7109375" style="4" hidden="1" customWidth="1"/>
    <col min="5" max="5" width="13.7109375" style="4" customWidth="1"/>
    <col min="6" max="6" width="13.7109375" style="113" customWidth="1"/>
    <col min="7" max="7" width="12.85546875" style="3" customWidth="1"/>
    <col min="8" max="8" width="15" style="3" bestFit="1" customWidth="1"/>
    <col min="9" max="9" width="13.5703125" style="3" customWidth="1"/>
    <col min="10" max="10" width="9.140625" style="3"/>
    <col min="11" max="11" width="22.28515625" style="3" customWidth="1"/>
    <col min="12" max="16384" width="9.140625" style="3"/>
  </cols>
  <sheetData>
    <row r="1" spans="1:11">
      <c r="A1" s="149" t="s">
        <v>654</v>
      </c>
      <c r="B1" s="149"/>
      <c r="C1" s="149"/>
      <c r="D1" s="149"/>
      <c r="E1" s="149"/>
      <c r="F1" s="149"/>
      <c r="G1" s="124"/>
      <c r="H1" s="124"/>
      <c r="I1" s="124"/>
      <c r="J1" s="124"/>
      <c r="K1" s="124"/>
    </row>
    <row r="2" spans="1:11">
      <c r="A2" s="148" t="s">
        <v>118</v>
      </c>
      <c r="B2" s="148"/>
      <c r="C2" s="148"/>
      <c r="D2" s="148"/>
      <c r="E2" s="148"/>
      <c r="F2" s="148"/>
    </row>
    <row r="4" spans="1:11" s="4" customFormat="1">
      <c r="B4" s="86" t="s">
        <v>120</v>
      </c>
      <c r="C4" s="86" t="s">
        <v>120</v>
      </c>
      <c r="D4" s="86" t="s">
        <v>120</v>
      </c>
      <c r="E4" s="86" t="s">
        <v>120</v>
      </c>
      <c r="F4" s="86" t="s">
        <v>120</v>
      </c>
    </row>
    <row r="5" spans="1:11" s="4" customFormat="1" ht="63.75">
      <c r="A5" s="4" t="s">
        <v>153</v>
      </c>
      <c r="B5" s="51" t="s">
        <v>579</v>
      </c>
      <c r="C5" s="51" t="s">
        <v>580</v>
      </c>
      <c r="D5" s="112" t="s">
        <v>478</v>
      </c>
      <c r="E5" s="112" t="s">
        <v>588</v>
      </c>
      <c r="F5" s="78" t="s">
        <v>587</v>
      </c>
    </row>
    <row r="6" spans="1:11">
      <c r="A6" s="26" t="s">
        <v>454</v>
      </c>
      <c r="B6" s="29">
        <f>Detailed!I10</f>
        <v>5200212</v>
      </c>
      <c r="C6" s="29">
        <f>Detailed!J10</f>
        <v>5200212</v>
      </c>
      <c r="D6" s="29">
        <f>Detailed!K10</f>
        <v>5817346.5999999996</v>
      </c>
      <c r="E6" s="29">
        <f>Detailed!M10</f>
        <v>5830000</v>
      </c>
      <c r="F6" s="29">
        <f>Detailed!O10</f>
        <v>5617066</v>
      </c>
    </row>
    <row r="7" spans="1:11">
      <c r="A7" s="26" t="s">
        <v>455</v>
      </c>
      <c r="B7" s="29">
        <f>Detailed!I17</f>
        <v>5970000.0199999996</v>
      </c>
      <c r="C7" s="29">
        <f>Detailed!J17</f>
        <v>5960000.0199999996</v>
      </c>
      <c r="D7" s="29">
        <f>Detailed!K17</f>
        <v>6512150.0299999984</v>
      </c>
      <c r="E7" s="29">
        <f>Detailed!M17</f>
        <v>6512150</v>
      </c>
      <c r="F7" s="29">
        <f>Detailed!O17</f>
        <v>8536604</v>
      </c>
    </row>
    <row r="8" spans="1:11">
      <c r="A8" s="26" t="s">
        <v>122</v>
      </c>
      <c r="B8" s="29">
        <f>Detailed!I23</f>
        <v>66000</v>
      </c>
      <c r="C8" s="29">
        <v>22420</v>
      </c>
      <c r="D8" s="89" t="e">
        <v>#REF!</v>
      </c>
      <c r="E8" s="89">
        <f>Detailed!M23</f>
        <v>100000</v>
      </c>
      <c r="F8" s="29">
        <f>Detailed!O23</f>
        <v>76000</v>
      </c>
    </row>
    <row r="9" spans="1:11">
      <c r="B9" s="23"/>
      <c r="C9" s="23"/>
      <c r="D9" s="90"/>
      <c r="E9" s="90"/>
    </row>
    <row r="10" spans="1:11" ht="13.5" thickBot="1">
      <c r="B10" s="24">
        <f>B6+B7+B8</f>
        <v>11236212.02</v>
      </c>
      <c r="C10" s="24">
        <v>11182632.02</v>
      </c>
      <c r="D10" s="91" t="e">
        <v>#REF!</v>
      </c>
      <c r="E10" s="24">
        <f>E6+E7+E8</f>
        <v>12442150</v>
      </c>
      <c r="F10" s="24">
        <f>F6+F7+F8</f>
        <v>14229670</v>
      </c>
    </row>
    <row r="11" spans="1:11" ht="15.75" thickTop="1">
      <c r="A11" s="4" t="s">
        <v>154</v>
      </c>
      <c r="B11" s="10"/>
      <c r="C11" s="23"/>
      <c r="D11" s="90"/>
      <c r="E11" s="90"/>
      <c r="H11"/>
    </row>
    <row r="12" spans="1:11">
      <c r="A12" s="5" t="s">
        <v>148</v>
      </c>
      <c r="B12" s="29">
        <f>Detailed!I36</f>
        <v>8672515</v>
      </c>
      <c r="C12" s="29">
        <f>Detailed!J36</f>
        <v>6439784</v>
      </c>
      <c r="D12" s="29">
        <f>Detailed!K36</f>
        <v>5842194.9299999997</v>
      </c>
      <c r="E12" s="29">
        <f>Detailed!M36</f>
        <v>7984290.1800000006</v>
      </c>
      <c r="F12" s="29">
        <f>Detailed!O36</f>
        <v>10359169</v>
      </c>
    </row>
    <row r="13" spans="1:11">
      <c r="A13" s="5" t="s">
        <v>155</v>
      </c>
      <c r="B13" s="29">
        <f>Detailed!I42</f>
        <v>24520</v>
      </c>
      <c r="C13" s="29">
        <f>Detailed!J42</f>
        <v>18511</v>
      </c>
      <c r="D13" s="29">
        <f>Detailed!K42</f>
        <v>18979.09</v>
      </c>
      <c r="E13" s="29">
        <f>Detailed!M42</f>
        <v>24520</v>
      </c>
      <c r="F13" s="29">
        <f>Detailed!O42</f>
        <v>25520</v>
      </c>
    </row>
    <row r="14" spans="1:11">
      <c r="A14" s="5" t="s">
        <v>126</v>
      </c>
      <c r="B14" s="29">
        <f>Detailed!I54</f>
        <v>1102092</v>
      </c>
      <c r="C14" s="29">
        <f>Detailed!J54</f>
        <v>827819</v>
      </c>
      <c r="D14" s="29">
        <f>Detailed!K54</f>
        <v>702345.31</v>
      </c>
      <c r="E14" s="29">
        <f>Detailed!M54</f>
        <v>960160</v>
      </c>
      <c r="F14" s="29">
        <f>Detailed!O54</f>
        <v>1069092</v>
      </c>
    </row>
    <row r="15" spans="1:11">
      <c r="A15" s="5" t="s">
        <v>462</v>
      </c>
      <c r="B15" s="29">
        <f>Detailed!I61</f>
        <v>200000</v>
      </c>
      <c r="C15" s="29">
        <f>Detailed!J61</f>
        <v>150000</v>
      </c>
      <c r="D15" s="29">
        <f>Detailed!K61</f>
        <v>105624.34</v>
      </c>
      <c r="E15" s="29">
        <f>Detailed!M61</f>
        <v>149000</v>
      </c>
      <c r="F15" s="29">
        <f>Detailed!O61</f>
        <v>200000</v>
      </c>
    </row>
    <row r="16" spans="1:11">
      <c r="A16" s="5" t="s">
        <v>150</v>
      </c>
      <c r="B16" s="29">
        <f>Detailed!I67</f>
        <v>17000</v>
      </c>
      <c r="C16" s="29">
        <f>Detailed!J67</f>
        <v>12750</v>
      </c>
      <c r="D16" s="29">
        <f>Detailed!K67</f>
        <v>6753.5</v>
      </c>
      <c r="E16" s="29">
        <f>Detailed!M67</f>
        <v>14000</v>
      </c>
      <c r="F16" s="29">
        <f>Detailed!O67</f>
        <v>17000</v>
      </c>
    </row>
    <row r="17" spans="1:6">
      <c r="A17" s="26" t="s">
        <v>456</v>
      </c>
      <c r="B17" s="29">
        <f>Detailed!I79</f>
        <v>262500</v>
      </c>
      <c r="C17" s="29">
        <f>Detailed!J79</f>
        <v>106875</v>
      </c>
      <c r="D17" s="29">
        <f>Detailed!K79</f>
        <v>78163.81</v>
      </c>
      <c r="E17" s="29">
        <f>Detailed!M79</f>
        <v>217576</v>
      </c>
      <c r="F17" s="29">
        <f>Detailed!O79</f>
        <v>257500</v>
      </c>
    </row>
    <row r="18" spans="1:6">
      <c r="A18" s="5" t="s">
        <v>130</v>
      </c>
      <c r="B18" s="29">
        <f>Detailed!I96</f>
        <v>1022300</v>
      </c>
      <c r="C18" s="29">
        <v>782300</v>
      </c>
      <c r="D18" s="88" t="e">
        <v>#REF!</v>
      </c>
      <c r="E18" s="88">
        <f>Detailed!M96</f>
        <v>682889.34000000008</v>
      </c>
      <c r="F18" s="88">
        <f>Detailed!O96</f>
        <v>738000</v>
      </c>
    </row>
    <row r="19" spans="1:6">
      <c r="A19" s="5" t="s">
        <v>137</v>
      </c>
      <c r="B19" s="29">
        <f>Detailed!I152</f>
        <v>1100500</v>
      </c>
      <c r="C19" s="29">
        <f>Detailed!J152</f>
        <v>945627</v>
      </c>
      <c r="D19" s="29">
        <f>Detailed!K152</f>
        <v>964291.4800000001</v>
      </c>
      <c r="E19" s="29">
        <f>Detailed!M152</f>
        <v>1105341</v>
      </c>
      <c r="F19" s="29">
        <f>Detailed!O152</f>
        <v>1235640</v>
      </c>
    </row>
    <row r="20" spans="1:6">
      <c r="A20" s="5" t="s">
        <v>1</v>
      </c>
      <c r="B20" s="29">
        <f>Detailed!I154</f>
        <v>147000</v>
      </c>
      <c r="C20" s="29">
        <f>Detailed!J154</f>
        <v>107906</v>
      </c>
      <c r="D20" s="29">
        <f>Detailed!K154</f>
        <v>98177.61</v>
      </c>
      <c r="E20" s="29">
        <f>Detailed!M154</f>
        <v>128000</v>
      </c>
      <c r="F20" s="29">
        <f>Detailed!O154</f>
        <v>57882</v>
      </c>
    </row>
    <row r="21" spans="1:6">
      <c r="B21" s="23"/>
      <c r="C21" s="23"/>
      <c r="D21" s="90"/>
      <c r="E21" s="90"/>
    </row>
    <row r="22" spans="1:6" ht="13.5" thickBot="1">
      <c r="B22" s="24">
        <f>SUM(B12:B21)</f>
        <v>12548427</v>
      </c>
      <c r="C22" s="24">
        <v>9391572</v>
      </c>
      <c r="D22" s="91" t="e">
        <v>#REF!</v>
      </c>
      <c r="E22" s="91">
        <f>SUM(E12:E21)</f>
        <v>11265776.52</v>
      </c>
      <c r="F22" s="91">
        <f>SUM(F12:F21)</f>
        <v>13959803</v>
      </c>
    </row>
    <row r="23" spans="1:6" ht="13.5" thickTop="1">
      <c r="B23" s="10"/>
      <c r="C23" s="16"/>
      <c r="D23" s="90"/>
      <c r="E23" s="90"/>
    </row>
    <row r="24" spans="1:6" ht="13.5" thickBot="1">
      <c r="A24" s="3" t="s">
        <v>488</v>
      </c>
      <c r="B24" s="24">
        <f>B10-B22</f>
        <v>-1312214.9800000004</v>
      </c>
      <c r="C24" s="24">
        <v>1791060.0199999996</v>
      </c>
      <c r="D24" s="91" t="e">
        <v>#REF!</v>
      </c>
      <c r="E24" s="24">
        <f>E10-E22</f>
        <v>1176373.4800000004</v>
      </c>
      <c r="F24" s="24">
        <f>F10-F22</f>
        <v>269867</v>
      </c>
    </row>
    <row r="25" spans="1:6" ht="13.5" thickTop="1">
      <c r="B25" s="4"/>
      <c r="C25" s="4"/>
      <c r="D25" s="3"/>
      <c r="E25" s="3"/>
    </row>
    <row r="26" spans="1:6" ht="13.5" thickBot="1">
      <c r="A26" s="3" t="s">
        <v>636</v>
      </c>
      <c r="C26" s="6"/>
      <c r="D26" s="3"/>
      <c r="E26" s="3"/>
      <c r="F26" s="91">
        <f>'Capital expenditure'!H9</f>
        <v>2089600.3</v>
      </c>
    </row>
    <row r="27" spans="1:6" ht="13.5" thickTop="1">
      <c r="C27" s="7"/>
    </row>
    <row r="37" spans="2:3">
      <c r="B37" s="89"/>
      <c r="C37" s="89"/>
    </row>
    <row r="38" spans="2:3">
      <c r="B38" s="89"/>
      <c r="C38" s="89"/>
    </row>
    <row r="39" spans="2:3">
      <c r="B39" s="89"/>
      <c r="C39" s="89"/>
    </row>
    <row r="40" spans="2:3">
      <c r="B40" s="89"/>
      <c r="C40" s="89"/>
    </row>
    <row r="41" spans="2:3">
      <c r="B41" s="89"/>
      <c r="C41" s="89"/>
    </row>
    <row r="42" spans="2:3">
      <c r="B42" s="89"/>
      <c r="C42" s="89"/>
    </row>
    <row r="43" spans="2:3">
      <c r="B43" s="89"/>
      <c r="C43" s="89"/>
    </row>
    <row r="44" spans="2:3">
      <c r="B44" s="89"/>
      <c r="C44" s="89"/>
    </row>
    <row r="45" spans="2:3">
      <c r="B45" s="89"/>
      <c r="C45" s="89"/>
    </row>
    <row r="46" spans="2:3">
      <c r="B46" s="89"/>
      <c r="C46" s="89"/>
    </row>
    <row r="47" spans="2:3">
      <c r="B47" s="89"/>
      <c r="C47" s="89"/>
    </row>
    <row r="48" spans="2:3">
      <c r="B48" s="89"/>
      <c r="C48" s="89"/>
    </row>
    <row r="49" spans="2:3">
      <c r="B49" s="89"/>
      <c r="C49" s="89"/>
    </row>
    <row r="50" spans="2:3">
      <c r="B50" s="89"/>
      <c r="C50" s="89"/>
    </row>
  </sheetData>
  <customSheetViews>
    <customSheetView guid="{7A3FB045-BAE4-4455-8C91-397201A5D2EE}" fitToPage="1">
      <selection sqref="A1:I1"/>
      <pageMargins left="0.7" right="0.7" top="0.75" bottom="0.75" header="0.3" footer="0.3"/>
      <pageSetup paperSize="9" scale="74" orientation="landscape" horizontalDpi="300" verticalDpi="300" r:id="rId1"/>
    </customSheetView>
    <customSheetView guid="{FF958679-F3CD-4847-8537-72AB16ADD977}" fitToPage="1">
      <selection sqref="A1:I1"/>
      <pageMargins left="0.7" right="0.7" top="0.75" bottom="0.75" header="0.3" footer="0.3"/>
      <pageSetup paperSize="9" scale="74" orientation="landscape" horizontalDpi="300" verticalDpi="300" r:id="rId2"/>
    </customSheetView>
    <customSheetView guid="{C9AE45B5-873E-4B5D-85A8-6DF3E73FE247}" fitToPage="1" topLeftCell="A10">
      <selection sqref="A1:I1"/>
      <pageMargins left="0.7" right="0.7" top="0.75" bottom="0.75" header="0.3" footer="0.3"/>
      <pageSetup paperSize="9" scale="74" orientation="landscape" horizontalDpi="300" verticalDpi="300" r:id="rId3"/>
    </customSheetView>
  </customSheetViews>
  <mergeCells count="2">
    <mergeCell ref="A2:F2"/>
    <mergeCell ref="A1:F1"/>
  </mergeCells>
  <phoneticPr fontId="25" type="noConversion"/>
  <conditionalFormatting sqref="D8:D11 D18 D21:D24">
    <cfRule type="cellIs" dxfId="42" priority="21" operator="lessThan">
      <formula>-10000</formula>
    </cfRule>
    <cfRule type="cellIs" dxfId="41" priority="22" operator="greaterThan">
      <formula>10000</formula>
    </cfRule>
  </conditionalFormatting>
  <conditionalFormatting sqref="F5">
    <cfRule type="expression" dxfId="40" priority="9">
      <formula>IF(MONTH(#REF!) &lt; 7,1,0)</formula>
    </cfRule>
  </conditionalFormatting>
  <pageMargins left="0.7" right="0.7" top="0.75" bottom="0.75" header="0.3" footer="0.3"/>
  <pageSetup paperSize="9" orientation="landscape"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T166"/>
  <sheetViews>
    <sheetView topLeftCell="E1" zoomScaleNormal="100" workbookViewId="0">
      <pane ySplit="5" topLeftCell="A6" activePane="bottomLeft" state="frozen"/>
      <selection activeCell="B1" sqref="A1:H1"/>
      <selection pane="bottomLeft" activeCell="N3" sqref="N1:N1048576"/>
    </sheetView>
  </sheetViews>
  <sheetFormatPr defaultColWidth="9.140625" defaultRowHeight="15"/>
  <cols>
    <col min="1" max="1" width="10.42578125" style="3" hidden="1" customWidth="1"/>
    <col min="2" max="2" width="9.7109375" style="3" hidden="1" customWidth="1"/>
    <col min="3" max="3" width="9.5703125" style="3" hidden="1" customWidth="1"/>
    <col min="4" max="4" width="10" style="87" hidden="1" customWidth="1"/>
    <col min="5" max="5" width="10" style="87" customWidth="1"/>
    <col min="6" max="6" width="40.7109375" style="2" customWidth="1"/>
    <col min="7" max="8" width="13.5703125" style="2" hidden="1" customWidth="1"/>
    <col min="9" max="9" width="15.7109375" style="3" hidden="1" customWidth="1"/>
    <col min="10" max="10" width="13.5703125" style="4" hidden="1" customWidth="1"/>
    <col min="11" max="11" width="15.7109375" style="4" hidden="1" customWidth="1"/>
    <col min="12" max="12" width="14.5703125" style="19" hidden="1" customWidth="1"/>
    <col min="13" max="14" width="15.7109375" style="19" hidden="1" customWidth="1"/>
    <col min="15" max="15" width="15.7109375" style="3" customWidth="1"/>
    <col min="16" max="16" width="40.7109375" style="3" customWidth="1"/>
    <col min="17" max="17" width="15.7109375" style="3" customWidth="1"/>
    <col min="18" max="18" width="40.7109375" hidden="1" customWidth="1"/>
    <col min="19" max="19" width="26" customWidth="1"/>
    <col min="20" max="20" width="20.7109375" customWidth="1"/>
    <col min="21" max="21" width="1.85546875" customWidth="1"/>
    <col min="22" max="22" width="11.140625" customWidth="1"/>
    <col min="73" max="16384" width="9.140625" style="3"/>
  </cols>
  <sheetData>
    <row r="1" spans="1:72">
      <c r="A1" s="48" t="s">
        <v>358</v>
      </c>
      <c r="B1" s="48"/>
      <c r="C1" s="48"/>
      <c r="F1" s="149" t="s">
        <v>652</v>
      </c>
      <c r="G1" s="149"/>
      <c r="H1" s="149"/>
      <c r="I1" s="149"/>
      <c r="J1" s="149"/>
      <c r="K1" s="149"/>
      <c r="L1" s="149"/>
      <c r="M1" s="149"/>
      <c r="N1" s="149"/>
      <c r="O1" s="149"/>
      <c r="P1" s="149"/>
      <c r="Q1" s="149"/>
      <c r="R1" s="124"/>
    </row>
    <row r="2" spans="1:72">
      <c r="A2" s="48" t="s">
        <v>147</v>
      </c>
      <c r="B2" s="48"/>
      <c r="C2" s="48"/>
      <c r="F2" s="149" t="s">
        <v>147</v>
      </c>
      <c r="G2" s="149"/>
      <c r="H2" s="149"/>
      <c r="I2" s="149"/>
      <c r="J2" s="149"/>
      <c r="K2" s="149"/>
      <c r="L2" s="149"/>
      <c r="M2" s="149"/>
      <c r="N2" s="149"/>
      <c r="O2" s="149"/>
      <c r="P2" s="149"/>
      <c r="Q2" s="149"/>
      <c r="R2" s="124"/>
    </row>
    <row r="3" spans="1:72">
      <c r="G3" s="79" t="s">
        <v>120</v>
      </c>
      <c r="H3" s="79" t="s">
        <v>120</v>
      </c>
      <c r="I3" s="79" t="s">
        <v>120</v>
      </c>
      <c r="J3" s="79" t="s">
        <v>120</v>
      </c>
      <c r="K3" s="79" t="s">
        <v>120</v>
      </c>
      <c r="L3" s="79" t="s">
        <v>120</v>
      </c>
      <c r="M3" s="79" t="s">
        <v>120</v>
      </c>
      <c r="N3" s="79" t="s">
        <v>120</v>
      </c>
      <c r="O3" s="79" t="s">
        <v>120</v>
      </c>
    </row>
    <row r="4" spans="1:72" ht="69" customHeight="1">
      <c r="G4" s="79" t="s">
        <v>582</v>
      </c>
      <c r="H4" s="79" t="s">
        <v>582</v>
      </c>
      <c r="I4" s="78" t="s">
        <v>583</v>
      </c>
      <c r="J4" s="78" t="s">
        <v>584</v>
      </c>
      <c r="K4" s="79" t="s">
        <v>585</v>
      </c>
      <c r="L4" s="78" t="s">
        <v>477</v>
      </c>
      <c r="M4" s="78" t="s">
        <v>588</v>
      </c>
      <c r="N4" s="78" t="s">
        <v>589</v>
      </c>
      <c r="O4" s="78" t="s">
        <v>651</v>
      </c>
      <c r="P4" s="78" t="s">
        <v>591</v>
      </c>
      <c r="Q4" s="79" t="s">
        <v>487</v>
      </c>
      <c r="R4" s="78" t="s">
        <v>599</v>
      </c>
    </row>
    <row r="5" spans="1:72" s="80" customFormat="1" ht="25.5">
      <c r="B5" s="80" t="s">
        <v>156</v>
      </c>
      <c r="C5" s="80" t="s">
        <v>157</v>
      </c>
      <c r="D5" s="87" t="s">
        <v>416</v>
      </c>
      <c r="E5" s="87" t="s">
        <v>668</v>
      </c>
      <c r="F5" s="81" t="s">
        <v>431</v>
      </c>
      <c r="G5" s="81" t="s">
        <v>470</v>
      </c>
      <c r="H5" s="81" t="s">
        <v>471</v>
      </c>
      <c r="I5" s="82" t="s">
        <v>440</v>
      </c>
      <c r="J5" s="83" t="s">
        <v>417</v>
      </c>
      <c r="K5" s="83" t="s">
        <v>120</v>
      </c>
      <c r="L5" s="84" t="s">
        <v>475</v>
      </c>
      <c r="M5" s="84" t="s">
        <v>485</v>
      </c>
      <c r="N5" s="84" t="s">
        <v>486</v>
      </c>
      <c r="O5" s="85" t="s">
        <v>586</v>
      </c>
      <c r="P5" s="85" t="s">
        <v>590</v>
      </c>
      <c r="Q5" s="85" t="s">
        <v>119</v>
      </c>
      <c r="R5" t="s">
        <v>500</v>
      </c>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row>
    <row r="6" spans="1:72">
      <c r="F6" s="27" t="s">
        <v>457</v>
      </c>
      <c r="G6" s="27"/>
      <c r="H6" s="27"/>
      <c r="I6" s="8"/>
      <c r="J6" s="9"/>
      <c r="K6" s="9"/>
      <c r="L6" s="3"/>
      <c r="M6" s="3"/>
      <c r="N6" s="3"/>
    </row>
    <row r="7" spans="1:72" ht="66.75" customHeight="1">
      <c r="A7" s="3">
        <v>1010</v>
      </c>
      <c r="B7">
        <v>1010</v>
      </c>
      <c r="C7" s="1" t="s">
        <v>158</v>
      </c>
      <c r="D7" s="87" t="s">
        <v>228</v>
      </c>
      <c r="E7" s="87" t="s">
        <v>669</v>
      </c>
      <c r="F7" s="2" t="s">
        <v>88</v>
      </c>
      <c r="G7" s="29" t="e">
        <v>#REF!</v>
      </c>
      <c r="H7" s="29" t="e">
        <v>#REF!</v>
      </c>
      <c r="I7" s="29">
        <v>4488192</v>
      </c>
      <c r="J7" s="29">
        <v>4488192</v>
      </c>
      <c r="K7" s="29">
        <v>5173779.8</v>
      </c>
      <c r="L7" s="88">
        <v>685587.79999999981</v>
      </c>
      <c r="M7" s="116">
        <v>5180000</v>
      </c>
      <c r="N7" s="88">
        <v>691808</v>
      </c>
      <c r="O7" s="129">
        <v>5047606</v>
      </c>
      <c r="P7" s="2" t="s">
        <v>620</v>
      </c>
      <c r="Q7" s="2" t="s">
        <v>134</v>
      </c>
      <c r="R7" s="2" t="s">
        <v>600</v>
      </c>
    </row>
    <row r="8" spans="1:72" ht="84.75" customHeight="1">
      <c r="A8" s="3">
        <v>1020</v>
      </c>
      <c r="B8">
        <v>1020</v>
      </c>
      <c r="C8" s="1" t="s">
        <v>159</v>
      </c>
      <c r="D8" s="87" t="s">
        <v>230</v>
      </c>
      <c r="E8" s="87" t="s">
        <v>670</v>
      </c>
      <c r="F8" s="2" t="s">
        <v>458</v>
      </c>
      <c r="G8" s="29" t="e">
        <v>#REF!</v>
      </c>
      <c r="H8" s="29" t="e">
        <v>#REF!</v>
      </c>
      <c r="I8" s="29">
        <v>712020</v>
      </c>
      <c r="J8" s="29">
        <v>712020</v>
      </c>
      <c r="K8" s="29">
        <v>643566.80000000005</v>
      </c>
      <c r="L8" s="88">
        <v>-68453.199999999953</v>
      </c>
      <c r="M8" s="116">
        <v>650000</v>
      </c>
      <c r="N8" s="88">
        <v>-62020</v>
      </c>
      <c r="O8" s="129">
        <v>569460</v>
      </c>
      <c r="P8" s="2" t="s">
        <v>621</v>
      </c>
      <c r="Q8" s="2" t="s">
        <v>134</v>
      </c>
      <c r="R8" s="2" t="s">
        <v>600</v>
      </c>
    </row>
    <row r="9" spans="1:72">
      <c r="I9" s="10"/>
      <c r="J9" s="11"/>
      <c r="K9" s="11"/>
      <c r="L9" s="90"/>
      <c r="M9" s="90"/>
      <c r="N9" s="88" t="s">
        <v>67</v>
      </c>
      <c r="O9" s="2"/>
      <c r="P9" s="2"/>
      <c r="Q9" s="2"/>
    </row>
    <row r="10" spans="1:72" s="4" customFormat="1" ht="15.75" thickBot="1">
      <c r="A10" s="3"/>
      <c r="B10" s="3"/>
      <c r="C10" s="3"/>
      <c r="D10" s="87"/>
      <c r="E10" s="87"/>
      <c r="F10" s="28" t="s">
        <v>459</v>
      </c>
      <c r="G10" s="24" t="e">
        <v>#REF!</v>
      </c>
      <c r="H10" s="24" t="e">
        <v>#REF!</v>
      </c>
      <c r="I10" s="24">
        <f>SUBTOTAL(109,I6:I9)</f>
        <v>5200212</v>
      </c>
      <c r="J10" s="24">
        <v>5200212</v>
      </c>
      <c r="K10" s="24">
        <v>5817346.5999999996</v>
      </c>
      <c r="L10" s="91">
        <v>617134.59999999986</v>
      </c>
      <c r="M10" s="24">
        <f>SUBTOTAL(109,M6:M9)</f>
        <v>5830000</v>
      </c>
      <c r="N10" s="94">
        <f>SUBTOTAL(109,N6:N9)</f>
        <v>629788</v>
      </c>
      <c r="O10" s="24">
        <f>SUBTOTAL(109,O6:O9)</f>
        <v>5617066</v>
      </c>
      <c r="P10" s="23"/>
      <c r="Q10" s="2"/>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row>
    <row r="11" spans="1:72" ht="15.75" thickTop="1">
      <c r="I11" s="10"/>
      <c r="J11" s="13"/>
      <c r="K11" s="13"/>
      <c r="L11" s="90"/>
      <c r="M11" s="90"/>
      <c r="N11" s="90"/>
      <c r="O11" s="2"/>
      <c r="P11" s="2"/>
      <c r="Q11" s="2"/>
    </row>
    <row r="12" spans="1:72">
      <c r="F12" s="27" t="s">
        <v>455</v>
      </c>
      <c r="G12" s="27"/>
      <c r="H12" s="27"/>
      <c r="I12" s="18"/>
      <c r="J12" s="13"/>
      <c r="K12" s="13"/>
      <c r="L12" s="90"/>
      <c r="M12" s="90"/>
      <c r="N12" s="90"/>
      <c r="O12" s="2"/>
      <c r="P12" s="2"/>
      <c r="Q12" s="2"/>
    </row>
    <row r="13" spans="1:72" ht="63.75">
      <c r="A13" s="3">
        <v>1140</v>
      </c>
      <c r="B13">
        <v>1140</v>
      </c>
      <c r="C13" s="1" t="s">
        <v>162</v>
      </c>
      <c r="D13" s="87" t="s">
        <v>232</v>
      </c>
      <c r="E13" s="87" t="s">
        <v>671</v>
      </c>
      <c r="F13" s="26" t="s">
        <v>90</v>
      </c>
      <c r="G13" s="29" t="e">
        <v>#REF!</v>
      </c>
      <c r="H13" s="29" t="e">
        <v>#REF!</v>
      </c>
      <c r="I13" s="29">
        <v>5600000.0099999998</v>
      </c>
      <c r="J13" s="29">
        <v>5600000.0099999998</v>
      </c>
      <c r="K13" s="29">
        <v>6007150.0299999984</v>
      </c>
      <c r="L13" s="88">
        <v>407150.01999999862</v>
      </c>
      <c r="M13" s="116">
        <v>6007150</v>
      </c>
      <c r="N13" s="88">
        <v>407149.99000000022</v>
      </c>
      <c r="O13" s="29">
        <v>8134604</v>
      </c>
      <c r="P13" s="44" t="s">
        <v>645</v>
      </c>
      <c r="Q13" s="44" t="s">
        <v>134</v>
      </c>
      <c r="R13" s="2" t="s">
        <v>600</v>
      </c>
    </row>
    <row r="14" spans="1:72">
      <c r="A14" s="3">
        <v>1130</v>
      </c>
      <c r="B14">
        <v>1130</v>
      </c>
      <c r="C14" s="1" t="s">
        <v>161</v>
      </c>
      <c r="D14" s="87" t="s">
        <v>231</v>
      </c>
      <c r="E14" s="87" t="s">
        <v>672</v>
      </c>
      <c r="F14" s="26" t="s">
        <v>89</v>
      </c>
      <c r="G14" s="29" t="e">
        <v>#REF!</v>
      </c>
      <c r="H14" s="29" t="e">
        <v>#REF!</v>
      </c>
      <c r="I14" s="29">
        <v>350000.01</v>
      </c>
      <c r="J14" s="29">
        <v>350000.01</v>
      </c>
      <c r="K14" s="29">
        <v>350000</v>
      </c>
      <c r="L14" s="88">
        <v>-1.0000000009313226E-2</v>
      </c>
      <c r="M14" s="116">
        <v>350000</v>
      </c>
      <c r="N14" s="88">
        <v>-1.0000000009313226E-2</v>
      </c>
      <c r="O14" s="29">
        <v>382000</v>
      </c>
      <c r="P14" s="44" t="s">
        <v>597</v>
      </c>
      <c r="Q14" s="44" t="s">
        <v>134</v>
      </c>
      <c r="R14" s="2" t="s">
        <v>600</v>
      </c>
    </row>
    <row r="15" spans="1:72">
      <c r="A15" s="3">
        <v>1120</v>
      </c>
      <c r="B15">
        <v>1120</v>
      </c>
      <c r="C15" s="1" t="s">
        <v>160</v>
      </c>
      <c r="D15" s="87" t="s">
        <v>359</v>
      </c>
      <c r="E15" s="87" t="s">
        <v>673</v>
      </c>
      <c r="F15" s="26" t="s">
        <v>121</v>
      </c>
      <c r="G15" s="29" t="e">
        <v>#REF!</v>
      </c>
      <c r="H15" s="29" t="e">
        <v>#REF!</v>
      </c>
      <c r="I15" s="29">
        <v>20000</v>
      </c>
      <c r="J15" s="29">
        <v>10000</v>
      </c>
      <c r="K15" s="29">
        <v>155000</v>
      </c>
      <c r="L15" s="88">
        <v>145000</v>
      </c>
      <c r="M15" s="116">
        <v>155000</v>
      </c>
      <c r="N15" s="88">
        <v>135000</v>
      </c>
      <c r="O15" s="29">
        <v>20000</v>
      </c>
      <c r="P15" s="45"/>
      <c r="Q15" s="45" t="s">
        <v>134</v>
      </c>
      <c r="R15" s="2" t="s">
        <v>601</v>
      </c>
    </row>
    <row r="16" spans="1:72">
      <c r="F16" s="26"/>
      <c r="G16" s="26"/>
      <c r="H16" s="26"/>
      <c r="I16" s="11"/>
      <c r="J16" s="11"/>
      <c r="K16" s="29"/>
      <c r="L16" s="90"/>
      <c r="M16" s="90"/>
      <c r="N16" s="88" t="s">
        <v>67</v>
      </c>
      <c r="O16" s="2"/>
      <c r="P16" s="2"/>
      <c r="Q16" s="2"/>
    </row>
    <row r="17" spans="1:18" ht="15.75" thickBot="1">
      <c r="F17" s="27" t="s">
        <v>460</v>
      </c>
      <c r="G17" s="24" t="e">
        <v>#REF!</v>
      </c>
      <c r="H17" s="24" t="e">
        <v>#REF!</v>
      </c>
      <c r="I17" s="24">
        <f>SUBTOTAL(109,I13:I16)</f>
        <v>5970000.0199999996</v>
      </c>
      <c r="J17" s="24">
        <v>5960000.0199999996</v>
      </c>
      <c r="K17" s="24">
        <v>6512150.0299999984</v>
      </c>
      <c r="L17" s="91">
        <v>552150.00999999861</v>
      </c>
      <c r="M17" s="24">
        <f t="shared" ref="M17:O17" si="0">SUBTOTAL(109,M13:M16)</f>
        <v>6512150</v>
      </c>
      <c r="N17" s="94">
        <f t="shared" si="0"/>
        <v>542149.98000000021</v>
      </c>
      <c r="O17" s="24">
        <f t="shared" si="0"/>
        <v>8536604</v>
      </c>
      <c r="P17" s="92"/>
      <c r="Q17" s="2"/>
    </row>
    <row r="18" spans="1:18" ht="15.75" thickTop="1">
      <c r="F18" s="26"/>
      <c r="G18" s="26"/>
      <c r="H18" s="26"/>
      <c r="I18" s="10"/>
      <c r="K18" s="13"/>
      <c r="L18" s="90"/>
      <c r="M18" s="90"/>
      <c r="N18" s="90"/>
      <c r="O18" s="2"/>
      <c r="P18" s="2"/>
      <c r="Q18" s="2"/>
    </row>
    <row r="19" spans="1:18">
      <c r="F19" s="27" t="s">
        <v>122</v>
      </c>
      <c r="G19" s="27"/>
      <c r="H19" s="27"/>
      <c r="I19" s="18"/>
      <c r="J19" s="29"/>
      <c r="K19" s="13"/>
      <c r="L19" s="90"/>
      <c r="M19" s="90"/>
      <c r="N19" s="90"/>
      <c r="O19" s="2"/>
      <c r="P19" s="2"/>
      <c r="Q19" s="2"/>
      <c r="R19" s="113"/>
    </row>
    <row r="20" spans="1:18">
      <c r="A20" s="3">
        <v>1410</v>
      </c>
      <c r="B20">
        <v>1410</v>
      </c>
      <c r="C20" s="1" t="s">
        <v>163</v>
      </c>
      <c r="D20" s="87" t="s">
        <v>233</v>
      </c>
      <c r="E20" s="87" t="s">
        <v>674</v>
      </c>
      <c r="F20" s="26" t="s">
        <v>2</v>
      </c>
      <c r="G20" s="29" t="e">
        <v>#REF!</v>
      </c>
      <c r="H20" s="29" t="e">
        <v>#REF!</v>
      </c>
      <c r="I20" s="29">
        <v>65000</v>
      </c>
      <c r="J20" s="29">
        <v>21670</v>
      </c>
      <c r="K20" s="29">
        <v>82705.009999999995</v>
      </c>
      <c r="L20" s="88">
        <v>61035.009999999995</v>
      </c>
      <c r="M20" s="116">
        <v>100000</v>
      </c>
      <c r="N20" s="88">
        <v>35000</v>
      </c>
      <c r="O20" s="29">
        <v>75000</v>
      </c>
      <c r="P20" s="29"/>
      <c r="Q20" s="44" t="s">
        <v>134</v>
      </c>
      <c r="R20" s="113" t="s">
        <v>602</v>
      </c>
    </row>
    <row r="21" spans="1:18">
      <c r="A21" s="3">
        <v>1420</v>
      </c>
      <c r="B21">
        <v>1420</v>
      </c>
      <c r="C21" s="1" t="s">
        <v>164</v>
      </c>
      <c r="D21" s="87" t="s">
        <v>234</v>
      </c>
      <c r="E21" s="87" t="s">
        <v>675</v>
      </c>
      <c r="F21" s="26" t="s">
        <v>351</v>
      </c>
      <c r="G21" s="29" t="e">
        <v>#REF!</v>
      </c>
      <c r="H21" s="29" t="e">
        <v>#REF!</v>
      </c>
      <c r="I21" s="29">
        <v>1000</v>
      </c>
      <c r="J21" s="29">
        <v>750</v>
      </c>
      <c r="K21" s="29">
        <v>0</v>
      </c>
      <c r="L21" s="88">
        <v>-750</v>
      </c>
      <c r="M21" s="116">
        <v>0</v>
      </c>
      <c r="N21" s="88">
        <v>-1000</v>
      </c>
      <c r="O21" s="29">
        <v>1000</v>
      </c>
      <c r="P21" s="29"/>
      <c r="Q21" s="44" t="s">
        <v>134</v>
      </c>
      <c r="R21" s="113" t="s">
        <v>602</v>
      </c>
    </row>
    <row r="22" spans="1:18">
      <c r="F22" s="26"/>
      <c r="G22" s="26"/>
      <c r="H22" s="26"/>
      <c r="I22" s="10"/>
      <c r="J22" s="12"/>
      <c r="K22" s="12"/>
      <c r="L22" s="90"/>
      <c r="M22" s="90"/>
      <c r="N22" s="88" t="s">
        <v>67</v>
      </c>
      <c r="O22" s="2"/>
      <c r="P22" s="2"/>
      <c r="Q22" s="2"/>
    </row>
    <row r="23" spans="1:18" ht="15.75" thickBot="1">
      <c r="F23" s="27" t="s">
        <v>123</v>
      </c>
      <c r="G23" s="24" t="e">
        <v>#REF!</v>
      </c>
      <c r="H23" s="24" t="e">
        <v>#REF!</v>
      </c>
      <c r="I23" s="24">
        <f>SUBTOTAL(109,I20:I22)</f>
        <v>66000</v>
      </c>
      <c r="J23" s="24">
        <f t="shared" ref="J23:O23" si="1">SUBTOTAL(109,J20:J22)</f>
        <v>22420</v>
      </c>
      <c r="K23" s="24">
        <f t="shared" si="1"/>
        <v>82705.009999999995</v>
      </c>
      <c r="L23" s="24">
        <f t="shared" si="1"/>
        <v>60285.009999999995</v>
      </c>
      <c r="M23" s="24">
        <f t="shared" si="1"/>
        <v>100000</v>
      </c>
      <c r="N23" s="147">
        <f t="shared" si="1"/>
        <v>34000</v>
      </c>
      <c r="O23" s="24">
        <f t="shared" si="1"/>
        <v>76000</v>
      </c>
      <c r="P23" s="92"/>
      <c r="Q23" s="2"/>
    </row>
    <row r="24" spans="1:18" ht="15.75" thickTop="1">
      <c r="F24" s="26"/>
      <c r="G24" s="26"/>
      <c r="H24" s="26"/>
      <c r="I24" s="10"/>
      <c r="J24" s="13"/>
      <c r="K24" s="13"/>
      <c r="L24" s="90"/>
      <c r="M24" s="90"/>
      <c r="N24" s="90"/>
      <c r="O24" s="2"/>
      <c r="P24" s="2"/>
      <c r="Q24" s="2"/>
      <c r="R24" s="145"/>
    </row>
    <row r="25" spans="1:18" ht="15.75" thickBot="1">
      <c r="F25" s="27" t="s">
        <v>143</v>
      </c>
      <c r="G25" s="24" t="e">
        <v>#REF!</v>
      </c>
      <c r="H25" s="24" t="e">
        <v>#REF!</v>
      </c>
      <c r="I25" s="24">
        <f>I23+I17+I10</f>
        <v>11236212.02</v>
      </c>
      <c r="J25" s="24">
        <f t="shared" ref="J25:O25" si="2">J23+J17+J10</f>
        <v>11182632.02</v>
      </c>
      <c r="K25" s="24">
        <f t="shared" si="2"/>
        <v>12412201.639999997</v>
      </c>
      <c r="L25" s="24">
        <f t="shared" si="2"/>
        <v>1229569.6199999985</v>
      </c>
      <c r="M25" s="24">
        <f t="shared" si="2"/>
        <v>12442150</v>
      </c>
      <c r="N25" s="147">
        <f t="shared" si="2"/>
        <v>1205937.9800000002</v>
      </c>
      <c r="O25" s="24">
        <f t="shared" si="2"/>
        <v>14229670</v>
      </c>
      <c r="P25" s="92"/>
      <c r="Q25" s="2"/>
      <c r="R25" s="61"/>
    </row>
    <row r="26" spans="1:18" ht="15.75" thickTop="1">
      <c r="F26" s="27"/>
      <c r="G26" s="27"/>
      <c r="H26" s="27"/>
      <c r="I26" s="23"/>
      <c r="J26" s="23"/>
      <c r="K26" s="23"/>
      <c r="L26" s="92"/>
      <c r="M26" s="92"/>
      <c r="N26" s="92"/>
      <c r="O26" s="2"/>
      <c r="P26" s="2"/>
      <c r="Q26" s="2"/>
    </row>
    <row r="27" spans="1:18">
      <c r="F27" s="28" t="s">
        <v>154</v>
      </c>
      <c r="G27" s="28"/>
      <c r="H27" s="28"/>
      <c r="I27" s="10"/>
      <c r="J27" s="17"/>
      <c r="K27" s="17"/>
      <c r="L27" s="90"/>
      <c r="M27" s="90"/>
      <c r="N27" s="90"/>
      <c r="O27" s="2"/>
      <c r="P27" s="2"/>
      <c r="Q27" s="2"/>
    </row>
    <row r="28" spans="1:18">
      <c r="F28" s="28"/>
      <c r="G28" s="28"/>
      <c r="H28" s="28"/>
      <c r="I28" s="10"/>
      <c r="J28" s="17"/>
      <c r="K28" s="17"/>
      <c r="L28" s="90"/>
      <c r="M28" s="90"/>
      <c r="N28" s="90"/>
      <c r="O28" s="2"/>
      <c r="P28" s="2"/>
      <c r="Q28" s="2"/>
    </row>
    <row r="29" spans="1:18">
      <c r="F29" s="27" t="s">
        <v>148</v>
      </c>
      <c r="G29" s="27"/>
      <c r="H29" s="27"/>
      <c r="I29" s="8"/>
      <c r="J29" s="17"/>
      <c r="K29" s="17"/>
      <c r="L29" s="90"/>
      <c r="M29" s="90"/>
      <c r="N29" s="90"/>
      <c r="O29" s="2"/>
      <c r="P29" s="2"/>
      <c r="Q29" s="2"/>
    </row>
    <row r="30" spans="1:18" ht="55.5" customHeight="1">
      <c r="A30" s="3">
        <v>2010</v>
      </c>
      <c r="B30" s="25">
        <v>2010</v>
      </c>
      <c r="C30" s="20" t="s">
        <v>165</v>
      </c>
      <c r="D30" s="117" t="s">
        <v>235</v>
      </c>
      <c r="E30" s="117" t="s">
        <v>676</v>
      </c>
      <c r="F30" s="26" t="s">
        <v>91</v>
      </c>
      <c r="G30" s="29" t="e">
        <v>#REF!</v>
      </c>
      <c r="H30" s="29" t="e">
        <v>#REF!</v>
      </c>
      <c r="I30" s="29">
        <v>5856339</v>
      </c>
      <c r="J30" s="29">
        <v>4392255</v>
      </c>
      <c r="K30" s="29">
        <v>4073156.63</v>
      </c>
      <c r="L30" s="88">
        <v>-319098.37000000011</v>
      </c>
      <c r="M30" s="116">
        <v>5486501.6299999999</v>
      </c>
      <c r="N30" s="88">
        <v>-369837.37000000011</v>
      </c>
      <c r="O30" s="29">
        <v>7831580</v>
      </c>
      <c r="P30" s="44" t="s">
        <v>650</v>
      </c>
      <c r="Q30" s="44" t="s">
        <v>134</v>
      </c>
      <c r="R30" s="113" t="s">
        <v>602</v>
      </c>
    </row>
    <row r="31" spans="1:18" ht="25.5">
      <c r="A31" s="3">
        <v>2020</v>
      </c>
      <c r="B31" s="25">
        <v>2020</v>
      </c>
      <c r="C31" s="20" t="s">
        <v>166</v>
      </c>
      <c r="D31" s="117" t="s">
        <v>236</v>
      </c>
      <c r="E31" s="117" t="s">
        <v>677</v>
      </c>
      <c r="F31" s="26" t="s">
        <v>92</v>
      </c>
      <c r="G31" s="29" t="e">
        <v>#REF!</v>
      </c>
      <c r="H31" s="29" t="e">
        <v>#REF!</v>
      </c>
      <c r="I31" s="29">
        <v>650662</v>
      </c>
      <c r="J31" s="29">
        <v>487997</v>
      </c>
      <c r="K31" s="29">
        <v>430414.59</v>
      </c>
      <c r="L31" s="88">
        <v>-57582.409999999974</v>
      </c>
      <c r="M31" s="116">
        <v>585344.35000000009</v>
      </c>
      <c r="N31" s="88">
        <v>-65317.649999999907</v>
      </c>
      <c r="O31" s="29">
        <v>864590</v>
      </c>
      <c r="P31" s="44" t="s">
        <v>637</v>
      </c>
      <c r="Q31" s="44" t="s">
        <v>134</v>
      </c>
      <c r="R31" s="113" t="s">
        <v>602</v>
      </c>
    </row>
    <row r="32" spans="1:18" ht="25.5">
      <c r="A32" s="3">
        <v>2030</v>
      </c>
      <c r="B32" s="25">
        <v>2030</v>
      </c>
      <c r="C32" s="20" t="s">
        <v>167</v>
      </c>
      <c r="D32" s="117" t="s">
        <v>237</v>
      </c>
      <c r="E32" s="117" t="s">
        <v>678</v>
      </c>
      <c r="F32" s="26" t="s">
        <v>93</v>
      </c>
      <c r="G32" s="29" t="e">
        <v>#REF!</v>
      </c>
      <c r="H32" s="29" t="e">
        <v>#REF!</v>
      </c>
      <c r="I32" s="29">
        <v>1190272</v>
      </c>
      <c r="J32" s="29">
        <v>892704</v>
      </c>
      <c r="K32" s="29">
        <v>778602.63</v>
      </c>
      <c r="L32" s="88">
        <v>-114101.37</v>
      </c>
      <c r="M32" s="116">
        <v>1060565.6299999999</v>
      </c>
      <c r="N32" s="88">
        <v>-129706.37000000011</v>
      </c>
      <c r="O32" s="29">
        <v>1562999</v>
      </c>
      <c r="P32" s="44" t="s">
        <v>638</v>
      </c>
      <c r="Q32" s="44" t="s">
        <v>134</v>
      </c>
      <c r="R32" s="113" t="s">
        <v>602</v>
      </c>
    </row>
    <row r="33" spans="1:18">
      <c r="A33" s="3">
        <v>2050</v>
      </c>
      <c r="B33" s="25">
        <v>2050</v>
      </c>
      <c r="C33" s="20" t="s">
        <v>168</v>
      </c>
      <c r="D33" s="117" t="s">
        <v>238</v>
      </c>
      <c r="E33" s="117" t="s">
        <v>679</v>
      </c>
      <c r="F33" s="26" t="s">
        <v>94</v>
      </c>
      <c r="G33" s="29" t="e">
        <v>#REF!</v>
      </c>
      <c r="H33" s="29" t="e">
        <v>#REF!</v>
      </c>
      <c r="I33" s="29">
        <v>200000</v>
      </c>
      <c r="J33" s="29">
        <v>150000</v>
      </c>
      <c r="K33" s="29">
        <v>153392.51</v>
      </c>
      <c r="L33" s="88">
        <v>3392.5100000000093</v>
      </c>
      <c r="M33" s="116">
        <v>200000</v>
      </c>
      <c r="N33" s="88">
        <v>0</v>
      </c>
      <c r="O33" s="29">
        <v>100000</v>
      </c>
      <c r="P33" s="44" t="s">
        <v>640</v>
      </c>
      <c r="Q33" s="44" t="s">
        <v>134</v>
      </c>
      <c r="R33" s="113" t="s">
        <v>602</v>
      </c>
    </row>
    <row r="34" spans="1:18" ht="27" customHeight="1">
      <c r="B34" s="25"/>
      <c r="C34" s="20"/>
      <c r="D34" s="117" t="s">
        <v>473</v>
      </c>
      <c r="E34" s="117" t="s">
        <v>680</v>
      </c>
      <c r="F34" s="26" t="s">
        <v>461</v>
      </c>
      <c r="G34" s="29" t="e">
        <v>#REF!</v>
      </c>
      <c r="H34" s="29" t="e">
        <v>#REF!</v>
      </c>
      <c r="I34" s="29">
        <v>775242</v>
      </c>
      <c r="J34" s="29">
        <v>516828</v>
      </c>
      <c r="K34" s="29">
        <v>406628.57</v>
      </c>
      <c r="L34" s="88">
        <v>-110199.43</v>
      </c>
      <c r="M34" s="116">
        <v>651878.57000000007</v>
      </c>
      <c r="N34" s="88">
        <v>-123363.42999999993</v>
      </c>
      <c r="O34" s="29">
        <v>0</v>
      </c>
      <c r="P34" s="44" t="s">
        <v>592</v>
      </c>
      <c r="Q34" s="44" t="s">
        <v>134</v>
      </c>
      <c r="R34" s="113"/>
    </row>
    <row r="35" spans="1:18">
      <c r="F35" s="26"/>
      <c r="G35" s="26"/>
      <c r="H35" s="26"/>
      <c r="I35" s="12"/>
      <c r="J35" s="12"/>
      <c r="K35" s="12"/>
      <c r="L35" s="90"/>
      <c r="M35" s="90"/>
      <c r="N35" s="88" t="s">
        <v>67</v>
      </c>
      <c r="O35" s="44"/>
      <c r="P35" s="44"/>
      <c r="Q35" s="44"/>
    </row>
    <row r="36" spans="1:18" ht="15.75" thickBot="1">
      <c r="F36" s="27" t="s">
        <v>149</v>
      </c>
      <c r="G36" s="24" t="e">
        <v>#REF!</v>
      </c>
      <c r="H36" s="24" t="e">
        <v>#REF!</v>
      </c>
      <c r="I36" s="24">
        <f>SUBTOTAL(109,I30:I35)</f>
        <v>8672515</v>
      </c>
      <c r="J36" s="24">
        <f t="shared" ref="J36:O36" si="3">SUBTOTAL(109,J30:J35)</f>
        <v>6439784</v>
      </c>
      <c r="K36" s="24">
        <f t="shared" si="3"/>
        <v>5842194.9299999997</v>
      </c>
      <c r="L36" s="24">
        <f t="shared" si="3"/>
        <v>-597589.07000000007</v>
      </c>
      <c r="M36" s="24">
        <f t="shared" si="3"/>
        <v>7984290.1800000006</v>
      </c>
      <c r="N36" s="147">
        <f t="shared" si="3"/>
        <v>-688224.82000000007</v>
      </c>
      <c r="O36" s="24">
        <f t="shared" si="3"/>
        <v>10359169</v>
      </c>
      <c r="P36" s="44"/>
      <c r="Q36" s="44"/>
    </row>
    <row r="37" spans="1:18" ht="15.75" thickTop="1">
      <c r="F37" s="26"/>
      <c r="G37" s="26"/>
      <c r="H37" s="26"/>
      <c r="I37" s="10"/>
      <c r="J37" s="13"/>
      <c r="K37" s="13"/>
      <c r="L37" s="13"/>
      <c r="M37" s="13"/>
      <c r="N37" s="90"/>
      <c r="O37" s="2"/>
      <c r="P37" s="2"/>
      <c r="Q37" s="2"/>
    </row>
    <row r="38" spans="1:18">
      <c r="F38" s="27" t="s">
        <v>124</v>
      </c>
      <c r="G38" s="27"/>
      <c r="H38" s="27"/>
      <c r="I38"/>
      <c r="J38"/>
      <c r="K38"/>
      <c r="L38" s="90"/>
      <c r="M38" s="90"/>
      <c r="N38" s="90"/>
      <c r="O38" s="2"/>
      <c r="P38" s="2"/>
      <c r="Q38" s="2"/>
    </row>
    <row r="39" spans="1:18">
      <c r="A39" s="3">
        <v>2210</v>
      </c>
      <c r="B39">
        <v>2210</v>
      </c>
      <c r="C39" s="1" t="s">
        <v>169</v>
      </c>
      <c r="D39" s="117" t="s">
        <v>239</v>
      </c>
      <c r="E39" s="117" t="s">
        <v>681</v>
      </c>
      <c r="F39" s="26" t="s">
        <v>353</v>
      </c>
      <c r="G39" s="29" t="e">
        <v>#REF!</v>
      </c>
      <c r="H39" s="29" t="e">
        <v>#REF!</v>
      </c>
      <c r="I39" s="29">
        <v>20520</v>
      </c>
      <c r="J39" s="29">
        <v>15510</v>
      </c>
      <c r="K39" s="29">
        <v>15390</v>
      </c>
      <c r="L39" s="88">
        <v>-120</v>
      </c>
      <c r="M39" s="116">
        <v>20520</v>
      </c>
      <c r="N39" s="88">
        <v>0</v>
      </c>
      <c r="O39" s="29">
        <v>20520</v>
      </c>
      <c r="P39" s="44"/>
      <c r="Q39" s="44" t="s">
        <v>134</v>
      </c>
      <c r="R39" s="113" t="s">
        <v>602</v>
      </c>
    </row>
    <row r="40" spans="1:18" ht="38.25">
      <c r="A40" s="3">
        <v>2260</v>
      </c>
      <c r="B40">
        <v>2260</v>
      </c>
      <c r="C40" s="1" t="s">
        <v>170</v>
      </c>
      <c r="D40" s="117" t="s">
        <v>240</v>
      </c>
      <c r="E40" s="117" t="s">
        <v>682</v>
      </c>
      <c r="F40" s="26" t="s">
        <v>95</v>
      </c>
      <c r="G40" s="29" t="e">
        <v>#REF!</v>
      </c>
      <c r="H40" s="29" t="e">
        <v>#REF!</v>
      </c>
      <c r="I40" s="29">
        <v>4000</v>
      </c>
      <c r="J40" s="29">
        <v>3001</v>
      </c>
      <c r="K40" s="29">
        <v>3589.09</v>
      </c>
      <c r="L40" s="88">
        <v>588.09000000000015</v>
      </c>
      <c r="M40" s="116">
        <v>4000</v>
      </c>
      <c r="N40" s="88">
        <v>0</v>
      </c>
      <c r="O40" s="29">
        <v>5000</v>
      </c>
      <c r="P40" s="44" t="s">
        <v>632</v>
      </c>
      <c r="Q40" s="44" t="s">
        <v>134</v>
      </c>
      <c r="R40" s="113" t="s">
        <v>602</v>
      </c>
    </row>
    <row r="41" spans="1:18">
      <c r="F41" s="26"/>
      <c r="G41" s="26"/>
      <c r="H41" s="26"/>
      <c r="I41" s="29"/>
      <c r="J41" s="12"/>
      <c r="K41" s="12"/>
      <c r="L41" s="90"/>
      <c r="M41" s="90"/>
      <c r="N41" s="90" t="s">
        <v>67</v>
      </c>
      <c r="O41" s="2"/>
      <c r="P41" s="2"/>
      <c r="Q41" s="2"/>
    </row>
    <row r="42" spans="1:18" ht="15.75" thickBot="1">
      <c r="F42" s="27" t="s">
        <v>125</v>
      </c>
      <c r="G42" s="24" t="e">
        <v>#REF!</v>
      </c>
      <c r="H42" s="24" t="e">
        <v>#REF!</v>
      </c>
      <c r="I42" s="24">
        <f>I39+I40</f>
        <v>24520</v>
      </c>
      <c r="J42" s="24">
        <f t="shared" ref="J42:O42" si="4">J39+J40</f>
        <v>18511</v>
      </c>
      <c r="K42" s="24">
        <f t="shared" si="4"/>
        <v>18979.09</v>
      </c>
      <c r="L42" s="24">
        <f t="shared" si="4"/>
        <v>468.09000000000015</v>
      </c>
      <c r="M42" s="24">
        <f t="shared" si="4"/>
        <v>24520</v>
      </c>
      <c r="N42" s="24">
        <f t="shared" si="4"/>
        <v>0</v>
      </c>
      <c r="O42" s="24">
        <f t="shared" si="4"/>
        <v>25520</v>
      </c>
      <c r="P42" s="2"/>
      <c r="Q42" s="2"/>
    </row>
    <row r="43" spans="1:18" ht="15.75" thickTop="1">
      <c r="F43" s="26"/>
      <c r="G43" s="26"/>
      <c r="H43" s="26"/>
      <c r="I43" s="10"/>
      <c r="J43" s="13"/>
      <c r="K43" s="13"/>
      <c r="L43" s="90"/>
      <c r="M43" s="90"/>
      <c r="N43" s="90"/>
      <c r="O43" s="2"/>
      <c r="P43" s="2"/>
      <c r="Q43" s="2"/>
    </row>
    <row r="44" spans="1:18">
      <c r="F44" s="27" t="s">
        <v>126</v>
      </c>
      <c r="G44" s="27"/>
      <c r="H44" s="27"/>
      <c r="I44" s="8"/>
      <c r="J44" s="13"/>
      <c r="K44" s="13"/>
      <c r="L44" s="90"/>
      <c r="M44" s="90"/>
      <c r="N44" s="90"/>
      <c r="O44" s="2"/>
      <c r="P44" s="2"/>
      <c r="Q44" s="2"/>
    </row>
    <row r="45" spans="1:18" ht="54.75" customHeight="1">
      <c r="A45" s="3">
        <v>2310</v>
      </c>
      <c r="B45" s="25">
        <v>2310</v>
      </c>
      <c r="C45" s="20" t="s">
        <v>171</v>
      </c>
      <c r="D45" s="117" t="s">
        <v>241</v>
      </c>
      <c r="E45" s="117" t="s">
        <v>683</v>
      </c>
      <c r="F45" s="26" t="s">
        <v>3</v>
      </c>
      <c r="G45" s="29" t="e">
        <v>#REF!</v>
      </c>
      <c r="H45" s="29" t="e">
        <v>#REF!</v>
      </c>
      <c r="I45" s="29">
        <v>677092</v>
      </c>
      <c r="J45" s="29">
        <v>507819</v>
      </c>
      <c r="K45" s="29">
        <v>445387.5</v>
      </c>
      <c r="L45" s="88">
        <v>-62431.5</v>
      </c>
      <c r="M45" s="116">
        <v>614660</v>
      </c>
      <c r="N45" s="88">
        <v>-62432</v>
      </c>
      <c r="O45" s="29">
        <v>677092</v>
      </c>
      <c r="P45" s="44"/>
      <c r="Q45" s="44" t="s">
        <v>134</v>
      </c>
      <c r="R45" s="113" t="s">
        <v>602</v>
      </c>
    </row>
    <row r="46" spans="1:18" ht="29.1" customHeight="1">
      <c r="A46" s="3">
        <v>2320</v>
      </c>
      <c r="B46" s="25">
        <v>2320</v>
      </c>
      <c r="C46" s="20" t="s">
        <v>172</v>
      </c>
      <c r="D46" s="117" t="s">
        <v>242</v>
      </c>
      <c r="E46" s="117" t="s">
        <v>684</v>
      </c>
      <c r="F46" s="26" t="s">
        <v>4</v>
      </c>
      <c r="G46" s="29" t="e">
        <v>#REF!</v>
      </c>
      <c r="H46" s="29" t="e">
        <v>#REF!</v>
      </c>
      <c r="I46" s="29">
        <v>120000</v>
      </c>
      <c r="J46" s="29">
        <v>90000</v>
      </c>
      <c r="K46" s="29">
        <v>112957.41</v>
      </c>
      <c r="L46" s="88">
        <v>22957.410000000003</v>
      </c>
      <c r="M46" s="116">
        <v>152000</v>
      </c>
      <c r="N46" s="88">
        <v>32000</v>
      </c>
      <c r="O46" s="116">
        <v>152000</v>
      </c>
      <c r="P46" s="44" t="s">
        <v>633</v>
      </c>
      <c r="Q46" s="44" t="s">
        <v>134</v>
      </c>
      <c r="R46" s="113" t="s">
        <v>602</v>
      </c>
    </row>
    <row r="47" spans="1:18">
      <c r="B47" s="25"/>
      <c r="C47" s="20"/>
      <c r="D47" s="117" t="s">
        <v>452</v>
      </c>
      <c r="E47" s="117" t="s">
        <v>685</v>
      </c>
      <c r="F47" s="26" t="s">
        <v>453</v>
      </c>
      <c r="G47" s="29" t="e">
        <v>#REF!</v>
      </c>
      <c r="H47" s="29" t="e">
        <v>#REF!</v>
      </c>
      <c r="I47" s="29">
        <v>100000</v>
      </c>
      <c r="J47" s="29">
        <v>75000</v>
      </c>
      <c r="K47" s="29">
        <v>75000</v>
      </c>
      <c r="L47" s="88">
        <v>0</v>
      </c>
      <c r="M47" s="116">
        <v>100000</v>
      </c>
      <c r="N47" s="88">
        <v>0</v>
      </c>
      <c r="O47" s="116">
        <v>100000</v>
      </c>
      <c r="P47" s="44"/>
      <c r="Q47" s="44" t="s">
        <v>134</v>
      </c>
      <c r="R47" s="113" t="s">
        <v>602</v>
      </c>
    </row>
    <row r="48" spans="1:18" ht="20.100000000000001" customHeight="1">
      <c r="A48" s="3">
        <v>2350</v>
      </c>
      <c r="B48" s="25">
        <v>2350</v>
      </c>
      <c r="C48" s="20" t="s">
        <v>173</v>
      </c>
      <c r="D48" s="117" t="s">
        <v>243</v>
      </c>
      <c r="E48" s="117" t="s">
        <v>686</v>
      </c>
      <c r="F48" s="26" t="s">
        <v>5</v>
      </c>
      <c r="G48" s="29" t="e">
        <v>#REF!</v>
      </c>
      <c r="H48" s="29" t="e">
        <v>#REF!</v>
      </c>
      <c r="I48" s="29">
        <v>55000</v>
      </c>
      <c r="J48" s="29">
        <v>55000</v>
      </c>
      <c r="K48" s="29">
        <v>27500</v>
      </c>
      <c r="L48" s="88">
        <v>-27500</v>
      </c>
      <c r="M48" s="116">
        <v>27500</v>
      </c>
      <c r="N48" s="88">
        <v>-27500</v>
      </c>
      <c r="O48" s="29">
        <v>0</v>
      </c>
      <c r="P48" s="44" t="s">
        <v>592</v>
      </c>
      <c r="Q48" s="44" t="s">
        <v>134</v>
      </c>
      <c r="R48" s="113"/>
    </row>
    <row r="49" spans="1:18">
      <c r="A49" s="3">
        <v>2360</v>
      </c>
      <c r="B49" s="25">
        <v>2360</v>
      </c>
      <c r="C49" s="20" t="s">
        <v>174</v>
      </c>
      <c r="D49" s="117" t="s">
        <v>244</v>
      </c>
      <c r="E49" s="117" t="s">
        <v>687</v>
      </c>
      <c r="F49" s="26" t="s">
        <v>6</v>
      </c>
      <c r="G49" s="29" t="e">
        <v>#REF!</v>
      </c>
      <c r="H49" s="29" t="e">
        <v>#REF!</v>
      </c>
      <c r="I49" s="29">
        <v>25000</v>
      </c>
      <c r="J49" s="29">
        <v>18750</v>
      </c>
      <c r="K49" s="29">
        <v>17207.47</v>
      </c>
      <c r="L49" s="88">
        <v>-1542.5299999999988</v>
      </c>
      <c r="M49" s="116">
        <v>21000</v>
      </c>
      <c r="N49" s="88">
        <v>-4000</v>
      </c>
      <c r="O49" s="29">
        <v>25000</v>
      </c>
      <c r="P49" s="44"/>
      <c r="Q49" s="44" t="s">
        <v>134</v>
      </c>
      <c r="R49" s="113" t="s">
        <v>602</v>
      </c>
    </row>
    <row r="50" spans="1:18" ht="18.600000000000001" customHeight="1">
      <c r="A50" s="3">
        <v>2380</v>
      </c>
      <c r="B50" s="25">
        <v>2380</v>
      </c>
      <c r="C50" s="20" t="s">
        <v>175</v>
      </c>
      <c r="D50" s="117" t="s">
        <v>245</v>
      </c>
      <c r="E50" s="117" t="s">
        <v>688</v>
      </c>
      <c r="F50" s="26" t="s">
        <v>7</v>
      </c>
      <c r="G50" s="29" t="e">
        <v>#REF!</v>
      </c>
      <c r="H50" s="29" t="e">
        <v>#REF!</v>
      </c>
      <c r="I50" s="29">
        <v>50000</v>
      </c>
      <c r="J50" s="29">
        <v>37500</v>
      </c>
      <c r="K50" s="29">
        <v>23510.3</v>
      </c>
      <c r="L50" s="88">
        <v>-13989.7</v>
      </c>
      <c r="M50" s="116">
        <v>35000</v>
      </c>
      <c r="N50" s="88">
        <v>-15000</v>
      </c>
      <c r="O50" s="29">
        <v>40000</v>
      </c>
      <c r="P50" s="44"/>
      <c r="Q50" s="44" t="s">
        <v>134</v>
      </c>
      <c r="R50" s="113" t="s">
        <v>602</v>
      </c>
    </row>
    <row r="51" spans="1:18">
      <c r="A51" s="3">
        <v>2400</v>
      </c>
      <c r="B51" s="25">
        <v>2400</v>
      </c>
      <c r="C51" s="20" t="s">
        <v>176</v>
      </c>
      <c r="D51" s="117" t="s">
        <v>246</v>
      </c>
      <c r="E51" s="117" t="s">
        <v>689</v>
      </c>
      <c r="F51" s="26" t="s">
        <v>8</v>
      </c>
      <c r="G51" s="29" t="e">
        <v>#REF!</v>
      </c>
      <c r="H51" s="29" t="e">
        <v>#REF!</v>
      </c>
      <c r="I51" s="29">
        <v>25000</v>
      </c>
      <c r="J51" s="29">
        <v>18750</v>
      </c>
      <c r="K51" s="29">
        <v>782.63</v>
      </c>
      <c r="L51" s="88">
        <v>-17967.37</v>
      </c>
      <c r="M51" s="116">
        <v>5000</v>
      </c>
      <c r="N51" s="88">
        <v>-20000</v>
      </c>
      <c r="O51" s="29">
        <v>25000</v>
      </c>
      <c r="P51" s="44"/>
      <c r="Q51" s="44" t="s">
        <v>134</v>
      </c>
      <c r="R51" s="113" t="s">
        <v>602</v>
      </c>
    </row>
    <row r="52" spans="1:18">
      <c r="A52" s="3">
        <v>2421</v>
      </c>
      <c r="B52" s="25">
        <v>2421</v>
      </c>
      <c r="C52" s="20" t="s">
        <v>177</v>
      </c>
      <c r="D52" s="117" t="s">
        <v>248</v>
      </c>
      <c r="E52" s="156" t="s">
        <v>716</v>
      </c>
      <c r="F52" s="2" t="s">
        <v>593</v>
      </c>
      <c r="G52" s="29" t="e">
        <v>#REF!</v>
      </c>
      <c r="H52" s="29" t="e">
        <v>#REF!</v>
      </c>
      <c r="I52" s="29">
        <v>50000</v>
      </c>
      <c r="J52" s="29">
        <v>25000</v>
      </c>
      <c r="K52" s="29">
        <v>0</v>
      </c>
      <c r="L52" s="88">
        <v>-25000</v>
      </c>
      <c r="M52" s="116">
        <v>5000</v>
      </c>
      <c r="N52" s="88">
        <v>-45000</v>
      </c>
      <c r="O52" s="29">
        <v>50000</v>
      </c>
      <c r="P52" s="44"/>
      <c r="Q52" s="44" t="s">
        <v>134</v>
      </c>
      <c r="R52" s="113" t="s">
        <v>602</v>
      </c>
    </row>
    <row r="53" spans="1:18">
      <c r="F53" s="26"/>
      <c r="G53" s="26"/>
      <c r="H53" s="26"/>
      <c r="I53" s="12"/>
      <c r="J53" s="12"/>
      <c r="K53" s="12"/>
      <c r="L53" s="90"/>
      <c r="M53" s="90"/>
      <c r="N53" s="88" t="s">
        <v>67</v>
      </c>
      <c r="O53" s="2"/>
      <c r="P53" s="2"/>
      <c r="Q53" s="2"/>
    </row>
    <row r="54" spans="1:18" ht="15.75" thickBot="1">
      <c r="F54" s="27" t="s">
        <v>127</v>
      </c>
      <c r="G54" s="24" t="e">
        <v>#REF!</v>
      </c>
      <c r="H54" s="24" t="e">
        <v>#REF!</v>
      </c>
      <c r="I54" s="24">
        <f>SUBTOTAL(109,I45:I53)</f>
        <v>1102092</v>
      </c>
      <c r="J54" s="24">
        <f t="shared" ref="J54:O54" si="5">SUBTOTAL(109,J45:J53)</f>
        <v>827819</v>
      </c>
      <c r="K54" s="24">
        <f t="shared" si="5"/>
        <v>702345.31</v>
      </c>
      <c r="L54" s="24">
        <f t="shared" si="5"/>
        <v>-125473.68999999999</v>
      </c>
      <c r="M54" s="24">
        <f t="shared" si="5"/>
        <v>960160</v>
      </c>
      <c r="N54" s="147">
        <f t="shared" si="5"/>
        <v>-141932</v>
      </c>
      <c r="O54" s="24">
        <f t="shared" si="5"/>
        <v>1069092</v>
      </c>
      <c r="P54" s="2"/>
      <c r="Q54" s="2"/>
    </row>
    <row r="55" spans="1:18" ht="15.75" thickTop="1">
      <c r="F55" s="26"/>
      <c r="G55" s="26"/>
      <c r="H55" s="26"/>
      <c r="I55" s="11"/>
      <c r="J55" s="13"/>
      <c r="K55" s="13"/>
      <c r="L55" s="90"/>
      <c r="M55" s="90"/>
      <c r="N55" s="90"/>
      <c r="O55" s="2"/>
      <c r="P55" s="2"/>
      <c r="Q55" s="2"/>
    </row>
    <row r="56" spans="1:18">
      <c r="F56" s="27" t="s">
        <v>462</v>
      </c>
      <c r="G56" s="27"/>
      <c r="H56" s="27"/>
      <c r="I56" s="14"/>
      <c r="J56" s="13"/>
      <c r="K56" s="13"/>
      <c r="L56" s="90"/>
      <c r="M56" s="90"/>
      <c r="N56" s="90"/>
      <c r="O56" s="2"/>
      <c r="P56" s="2"/>
      <c r="Q56" s="2"/>
    </row>
    <row r="57" spans="1:18">
      <c r="A57" s="3">
        <v>2730</v>
      </c>
      <c r="B57">
        <v>2730</v>
      </c>
      <c r="C57" s="1" t="s">
        <v>180</v>
      </c>
      <c r="D57" s="117" t="s">
        <v>251</v>
      </c>
      <c r="E57" s="117" t="s">
        <v>690</v>
      </c>
      <c r="F57" s="26" t="s">
        <v>9</v>
      </c>
      <c r="G57" s="29" t="e">
        <v>#REF!</v>
      </c>
      <c r="H57" s="29" t="e">
        <v>#REF!</v>
      </c>
      <c r="I57" s="29">
        <v>20000</v>
      </c>
      <c r="J57" s="29">
        <v>15000</v>
      </c>
      <c r="K57" s="29">
        <v>13480</v>
      </c>
      <c r="L57" s="88">
        <v>-1520</v>
      </c>
      <c r="M57" s="116">
        <v>20000</v>
      </c>
      <c r="N57" s="88">
        <v>0</v>
      </c>
      <c r="O57" s="29">
        <v>0</v>
      </c>
      <c r="P57" s="44" t="s">
        <v>634</v>
      </c>
      <c r="Q57" s="44" t="s">
        <v>134</v>
      </c>
    </row>
    <row r="58" spans="1:18">
      <c r="A58" s="3">
        <v>2760</v>
      </c>
      <c r="B58">
        <v>2760</v>
      </c>
      <c r="C58" s="1" t="s">
        <v>181</v>
      </c>
      <c r="D58" s="117" t="s">
        <v>252</v>
      </c>
      <c r="E58" s="117" t="s">
        <v>691</v>
      </c>
      <c r="F58" s="26" t="s">
        <v>10</v>
      </c>
      <c r="G58" s="29" t="e">
        <v>#REF!</v>
      </c>
      <c r="H58" s="29" t="e">
        <v>#REF!</v>
      </c>
      <c r="I58" s="29">
        <v>30000</v>
      </c>
      <c r="J58" s="29">
        <v>22500</v>
      </c>
      <c r="K58" s="29">
        <v>17611.580000000002</v>
      </c>
      <c r="L58" s="88">
        <v>-4888.4199999999983</v>
      </c>
      <c r="M58" s="116">
        <v>24000</v>
      </c>
      <c r="N58" s="88">
        <v>-6000</v>
      </c>
      <c r="O58" s="29">
        <v>0</v>
      </c>
      <c r="P58" s="44" t="s">
        <v>634</v>
      </c>
      <c r="Q58" s="44" t="s">
        <v>134</v>
      </c>
    </row>
    <row r="59" spans="1:18" ht="38.25">
      <c r="A59" s="3">
        <v>2770</v>
      </c>
      <c r="B59">
        <v>2770</v>
      </c>
      <c r="C59" s="1" t="s">
        <v>182</v>
      </c>
      <c r="D59" s="117" t="s">
        <v>253</v>
      </c>
      <c r="E59" s="117" t="s">
        <v>692</v>
      </c>
      <c r="F59" s="26" t="s">
        <v>11</v>
      </c>
      <c r="G59" s="29" t="e">
        <v>#REF!</v>
      </c>
      <c r="H59" s="29" t="e">
        <v>#REF!</v>
      </c>
      <c r="I59" s="29">
        <v>150000</v>
      </c>
      <c r="J59" s="29">
        <v>112500</v>
      </c>
      <c r="K59" s="29">
        <v>74532.759999999995</v>
      </c>
      <c r="L59" s="88">
        <v>-37967.240000000005</v>
      </c>
      <c r="M59" s="116">
        <v>105000</v>
      </c>
      <c r="N59" s="88">
        <v>-45000</v>
      </c>
      <c r="O59" s="29">
        <v>200000</v>
      </c>
      <c r="P59" s="44" t="s">
        <v>635</v>
      </c>
      <c r="Q59" s="44" t="s">
        <v>134</v>
      </c>
      <c r="R59" s="113" t="s">
        <v>603</v>
      </c>
    </row>
    <row r="60" spans="1:18">
      <c r="F60" s="26"/>
      <c r="G60" s="26"/>
      <c r="H60" s="26"/>
      <c r="I60" s="10"/>
      <c r="J60" s="12"/>
      <c r="K60" s="12"/>
      <c r="L60" s="93"/>
      <c r="M60" s="93"/>
      <c r="N60" s="88" t="s">
        <v>67</v>
      </c>
      <c r="O60" s="2"/>
      <c r="P60" s="2"/>
      <c r="Q60" s="2"/>
    </row>
    <row r="61" spans="1:18" ht="15.75" thickBot="1">
      <c r="F61" s="27" t="s">
        <v>128</v>
      </c>
      <c r="G61" s="24" t="e">
        <v>#REF!</v>
      </c>
      <c r="H61" s="24" t="e">
        <v>#REF!</v>
      </c>
      <c r="I61" s="24">
        <f>SUBTOTAL(109,I57:I60)</f>
        <v>200000</v>
      </c>
      <c r="J61" s="24">
        <f t="shared" ref="J61:O61" si="6">SUBTOTAL(109,J57:J60)</f>
        <v>150000</v>
      </c>
      <c r="K61" s="24">
        <f t="shared" si="6"/>
        <v>105624.34</v>
      </c>
      <c r="L61" s="24">
        <f t="shared" si="6"/>
        <v>-44375.66</v>
      </c>
      <c r="M61" s="24">
        <f t="shared" si="6"/>
        <v>149000</v>
      </c>
      <c r="N61" s="147">
        <f t="shared" si="6"/>
        <v>-51000</v>
      </c>
      <c r="O61" s="24">
        <f t="shared" si="6"/>
        <v>200000</v>
      </c>
      <c r="P61" s="2"/>
      <c r="Q61" s="2"/>
    </row>
    <row r="62" spans="1:18" ht="15.75" thickTop="1">
      <c r="F62" s="26"/>
      <c r="G62" s="26"/>
      <c r="H62" s="26"/>
      <c r="I62" s="10"/>
      <c r="J62" s="13"/>
      <c r="K62" s="13"/>
      <c r="L62" s="90"/>
      <c r="M62" s="90"/>
      <c r="N62" s="90"/>
      <c r="O62" s="2"/>
      <c r="P62" s="2"/>
      <c r="Q62" s="2"/>
    </row>
    <row r="63" spans="1:18">
      <c r="F63" s="27" t="s">
        <v>150</v>
      </c>
      <c r="G63" s="27"/>
      <c r="H63" s="27"/>
      <c r="I63" s="8"/>
      <c r="J63" s="13"/>
      <c r="K63" s="13"/>
      <c r="L63" s="90"/>
      <c r="M63" s="90"/>
      <c r="N63" s="90"/>
    </row>
    <row r="64" spans="1:18">
      <c r="A64" s="3">
        <v>2530</v>
      </c>
      <c r="B64">
        <v>2530</v>
      </c>
      <c r="C64" s="1" t="s">
        <v>178</v>
      </c>
      <c r="D64" s="117" t="s">
        <v>249</v>
      </c>
      <c r="E64" s="117" t="s">
        <v>693</v>
      </c>
      <c r="F64" s="26" t="s">
        <v>12</v>
      </c>
      <c r="G64" s="29" t="e">
        <v>#REF!</v>
      </c>
      <c r="H64" s="29" t="e">
        <v>#REF!</v>
      </c>
      <c r="I64" s="29">
        <v>10000</v>
      </c>
      <c r="J64" s="29">
        <v>7500</v>
      </c>
      <c r="K64" s="29">
        <v>2908.5</v>
      </c>
      <c r="L64" s="88">
        <v>-4591.5</v>
      </c>
      <c r="M64" s="116">
        <v>8000</v>
      </c>
      <c r="N64" s="88">
        <v>-2000</v>
      </c>
      <c r="O64" s="29">
        <v>10000</v>
      </c>
      <c r="P64" s="44"/>
      <c r="Q64" s="44" t="s">
        <v>134</v>
      </c>
      <c r="R64" s="113" t="s">
        <v>602</v>
      </c>
    </row>
    <row r="65" spans="1:18">
      <c r="A65" s="3">
        <v>2540</v>
      </c>
      <c r="B65">
        <v>2540</v>
      </c>
      <c r="C65" s="1" t="s">
        <v>179</v>
      </c>
      <c r="D65" s="117" t="s">
        <v>250</v>
      </c>
      <c r="E65" s="117" t="s">
        <v>694</v>
      </c>
      <c r="F65" s="26" t="s">
        <v>13</v>
      </c>
      <c r="G65" s="29" t="e">
        <v>#REF!</v>
      </c>
      <c r="H65" s="29" t="e">
        <v>#REF!</v>
      </c>
      <c r="I65" s="29">
        <v>7000</v>
      </c>
      <c r="J65" s="29">
        <v>5250</v>
      </c>
      <c r="K65" s="29">
        <v>3845</v>
      </c>
      <c r="L65" s="88">
        <v>-1405</v>
      </c>
      <c r="M65" s="116">
        <v>6000</v>
      </c>
      <c r="N65" s="88">
        <v>-1000</v>
      </c>
      <c r="O65" s="29">
        <v>7000</v>
      </c>
      <c r="P65" s="44"/>
      <c r="Q65" s="44" t="s">
        <v>134</v>
      </c>
      <c r="R65" s="113" t="s">
        <v>602</v>
      </c>
    </row>
    <row r="66" spans="1:18">
      <c r="F66" s="26"/>
      <c r="G66" s="26"/>
      <c r="H66" s="26"/>
      <c r="I66" s="10"/>
      <c r="J66" s="12"/>
      <c r="K66" s="12"/>
      <c r="L66" s="90"/>
      <c r="M66" s="90"/>
      <c r="N66" s="90" t="s">
        <v>67</v>
      </c>
      <c r="O66" s="2"/>
      <c r="P66" s="2"/>
      <c r="Q66" s="2"/>
    </row>
    <row r="67" spans="1:18" ht="15.75" thickBot="1">
      <c r="F67" s="27" t="s">
        <v>151</v>
      </c>
      <c r="G67" s="24" t="e">
        <v>#REF!</v>
      </c>
      <c r="H67" s="24" t="e">
        <v>#REF!</v>
      </c>
      <c r="I67" s="24">
        <f>I64+I65</f>
        <v>17000</v>
      </c>
      <c r="J67" s="24">
        <f t="shared" ref="J67:O67" si="7">J64+J65</f>
        <v>12750</v>
      </c>
      <c r="K67" s="24">
        <f t="shared" si="7"/>
        <v>6753.5</v>
      </c>
      <c r="L67" s="24">
        <f t="shared" si="7"/>
        <v>-5996.5</v>
      </c>
      <c r="M67" s="24">
        <f t="shared" si="7"/>
        <v>14000</v>
      </c>
      <c r="N67" s="24">
        <f t="shared" si="7"/>
        <v>-3000</v>
      </c>
      <c r="O67" s="24">
        <f t="shared" si="7"/>
        <v>17000</v>
      </c>
      <c r="P67" s="2"/>
      <c r="Q67" s="2"/>
    </row>
    <row r="68" spans="1:18" ht="15.75" thickTop="1">
      <c r="F68" s="26"/>
      <c r="G68" s="26"/>
      <c r="H68" s="26"/>
      <c r="I68" s="10"/>
      <c r="J68" s="13"/>
      <c r="K68" s="13"/>
      <c r="L68" s="90"/>
      <c r="M68" s="90"/>
      <c r="N68" s="90"/>
      <c r="O68" s="2"/>
      <c r="P68" s="2"/>
      <c r="Q68" s="2"/>
    </row>
    <row r="69" spans="1:18">
      <c r="F69" s="27" t="s">
        <v>463</v>
      </c>
      <c r="G69" s="8"/>
      <c r="H69" s="8"/>
      <c r="I69" s="8"/>
      <c r="J69" s="13"/>
      <c r="K69" s="13" t="s">
        <v>416</v>
      </c>
      <c r="L69" s="90"/>
      <c r="M69" s="90"/>
      <c r="N69" s="90"/>
      <c r="O69" s="2"/>
      <c r="P69" s="2"/>
      <c r="Q69" s="2"/>
    </row>
    <row r="70" spans="1:18" ht="35.25" customHeight="1">
      <c r="A70" s="3">
        <v>3025</v>
      </c>
      <c r="B70">
        <v>3025</v>
      </c>
      <c r="C70" s="1" t="s">
        <v>184</v>
      </c>
      <c r="D70" s="117" t="s">
        <v>255</v>
      </c>
      <c r="E70" s="117" t="s">
        <v>695</v>
      </c>
      <c r="F70" s="42" t="s">
        <v>357</v>
      </c>
      <c r="G70" s="29" t="e">
        <v>#REF!</v>
      </c>
      <c r="H70" s="29" t="e">
        <v>#REF!</v>
      </c>
      <c r="I70" s="29">
        <v>25000</v>
      </c>
      <c r="J70" s="29">
        <v>12500</v>
      </c>
      <c r="K70" s="29">
        <v>445.26</v>
      </c>
      <c r="L70" s="88">
        <v>-12054.74</v>
      </c>
      <c r="M70" s="116">
        <v>20000</v>
      </c>
      <c r="N70" s="88">
        <v>-5000</v>
      </c>
      <c r="O70" s="29">
        <v>25000</v>
      </c>
      <c r="P70" s="44"/>
      <c r="Q70" s="44" t="s">
        <v>134</v>
      </c>
      <c r="R70" s="113" t="s">
        <v>604</v>
      </c>
    </row>
    <row r="71" spans="1:18">
      <c r="A71" s="3">
        <v>3312</v>
      </c>
      <c r="B71">
        <v>3312</v>
      </c>
      <c r="C71" s="1" t="s">
        <v>189</v>
      </c>
      <c r="D71" s="117" t="s">
        <v>262</v>
      </c>
      <c r="E71" s="117" t="s">
        <v>696</v>
      </c>
      <c r="F71" s="42" t="s">
        <v>101</v>
      </c>
      <c r="G71" s="29" t="e">
        <v>#REF!</v>
      </c>
      <c r="H71" s="29" t="e">
        <v>#REF!</v>
      </c>
      <c r="I71" s="29">
        <v>100000</v>
      </c>
      <c r="J71" s="29">
        <v>0</v>
      </c>
      <c r="K71" s="29">
        <v>4555.92</v>
      </c>
      <c r="L71" s="88">
        <v>4555.92</v>
      </c>
      <c r="M71" s="29">
        <v>100000</v>
      </c>
      <c r="N71" s="88">
        <v>0</v>
      </c>
      <c r="O71" s="29">
        <v>100000</v>
      </c>
      <c r="P71" s="44"/>
      <c r="Q71" s="44" t="s">
        <v>134</v>
      </c>
      <c r="R71" s="113" t="s">
        <v>605</v>
      </c>
    </row>
    <row r="72" spans="1:18" ht="25.5">
      <c r="A72" s="3">
        <v>3320</v>
      </c>
      <c r="B72">
        <v>3320</v>
      </c>
      <c r="C72" s="1" t="s">
        <v>190</v>
      </c>
      <c r="D72" s="123" t="s">
        <v>595</v>
      </c>
      <c r="E72" s="123" t="s">
        <v>697</v>
      </c>
      <c r="F72" s="42" t="s">
        <v>594</v>
      </c>
      <c r="G72" s="29" t="e">
        <v>#REF!</v>
      </c>
      <c r="H72" s="29" t="e">
        <v>#REF!</v>
      </c>
      <c r="I72" s="29">
        <v>25000</v>
      </c>
      <c r="J72" s="29">
        <v>12500</v>
      </c>
      <c r="K72" s="29">
        <v>575.64</v>
      </c>
      <c r="L72" s="88">
        <v>-11924.36</v>
      </c>
      <c r="M72" s="116">
        <v>5000</v>
      </c>
      <c r="N72" s="88">
        <v>-20000</v>
      </c>
      <c r="O72" s="29">
        <v>25000</v>
      </c>
      <c r="P72" s="44" t="s">
        <v>641</v>
      </c>
      <c r="Q72" s="44" t="s">
        <v>134</v>
      </c>
      <c r="R72" s="113" t="s">
        <v>605</v>
      </c>
    </row>
    <row r="73" spans="1:18">
      <c r="A73" s="3">
        <v>3201</v>
      </c>
      <c r="B73">
        <v>3201</v>
      </c>
      <c r="C73" s="1" t="s">
        <v>186</v>
      </c>
      <c r="D73" s="117" t="s">
        <v>258</v>
      </c>
      <c r="E73" s="117" t="s">
        <v>698</v>
      </c>
      <c r="F73" s="42" t="s">
        <v>100</v>
      </c>
      <c r="G73" s="29" t="e">
        <v>#REF!</v>
      </c>
      <c r="H73" s="29" t="e">
        <v>#REF!</v>
      </c>
      <c r="I73" s="29">
        <v>2000</v>
      </c>
      <c r="J73" s="29">
        <v>1500</v>
      </c>
      <c r="K73" s="29">
        <v>1209.23</v>
      </c>
      <c r="L73" s="88">
        <v>-290.77</v>
      </c>
      <c r="M73" s="116">
        <v>1500</v>
      </c>
      <c r="N73" s="88">
        <v>-500</v>
      </c>
      <c r="O73" s="29">
        <v>2000</v>
      </c>
      <c r="P73" s="44"/>
      <c r="Q73" s="44" t="s">
        <v>134</v>
      </c>
      <c r="R73" s="113" t="s">
        <v>602</v>
      </c>
    </row>
    <row r="74" spans="1:18">
      <c r="A74" s="3">
        <v>3010</v>
      </c>
      <c r="B74">
        <v>3010</v>
      </c>
      <c r="C74" s="1" t="s">
        <v>183</v>
      </c>
      <c r="D74" s="117" t="s">
        <v>254</v>
      </c>
      <c r="E74" s="117" t="s">
        <v>699</v>
      </c>
      <c r="F74" s="42" t="s">
        <v>98</v>
      </c>
      <c r="G74" s="29" t="e">
        <v>#REF!</v>
      </c>
      <c r="H74" s="29" t="e">
        <v>#REF!</v>
      </c>
      <c r="I74" s="29">
        <v>10000</v>
      </c>
      <c r="J74" s="29">
        <v>10000</v>
      </c>
      <c r="K74" s="29">
        <v>9348</v>
      </c>
      <c r="L74" s="88">
        <v>-652</v>
      </c>
      <c r="M74" s="116">
        <v>9348</v>
      </c>
      <c r="N74" s="88">
        <v>-652</v>
      </c>
      <c r="O74" s="29">
        <v>10000</v>
      </c>
      <c r="P74" s="44"/>
      <c r="Q74" s="44" t="s">
        <v>134</v>
      </c>
      <c r="R74" s="113" t="s">
        <v>606</v>
      </c>
    </row>
    <row r="75" spans="1:18" ht="25.5">
      <c r="A75" s="3" t="s">
        <v>146</v>
      </c>
      <c r="B75" s="1" t="s">
        <v>200</v>
      </c>
      <c r="C75" s="1" t="s">
        <v>185</v>
      </c>
      <c r="D75" s="117" t="s">
        <v>256</v>
      </c>
      <c r="E75" s="117" t="s">
        <v>700</v>
      </c>
      <c r="F75" s="42" t="s">
        <v>144</v>
      </c>
      <c r="G75" s="29" t="e">
        <v>#REF!</v>
      </c>
      <c r="H75" s="29" t="e">
        <v>#REF!</v>
      </c>
      <c r="I75" s="29">
        <v>60000</v>
      </c>
      <c r="J75" s="29">
        <v>40000</v>
      </c>
      <c r="K75" s="29">
        <v>30587.63</v>
      </c>
      <c r="L75" s="88">
        <v>-9412.369999999999</v>
      </c>
      <c r="M75" s="116">
        <v>40000</v>
      </c>
      <c r="N75" s="88">
        <v>-20000</v>
      </c>
      <c r="O75" s="29">
        <v>50000</v>
      </c>
      <c r="P75" s="113" t="s">
        <v>643</v>
      </c>
      <c r="Q75" s="44" t="s">
        <v>134</v>
      </c>
      <c r="R75" s="113" t="s">
        <v>607</v>
      </c>
    </row>
    <row r="76" spans="1:18">
      <c r="A76" s="3">
        <v>3202</v>
      </c>
      <c r="B76">
        <v>3202</v>
      </c>
      <c r="C76" s="1" t="s">
        <v>187</v>
      </c>
      <c r="D76" s="117" t="s">
        <v>259</v>
      </c>
      <c r="E76" s="117" t="s">
        <v>701</v>
      </c>
      <c r="F76" s="42" t="s">
        <v>14</v>
      </c>
      <c r="G76" s="29" t="e">
        <v>#REF!</v>
      </c>
      <c r="H76" s="29" t="e">
        <v>#REF!</v>
      </c>
      <c r="I76" s="29">
        <v>40000</v>
      </c>
      <c r="J76" s="29">
        <v>30000</v>
      </c>
      <c r="K76" s="29">
        <v>30868.63</v>
      </c>
      <c r="L76" s="88">
        <v>868.63000000000102</v>
      </c>
      <c r="M76" s="116">
        <v>41028</v>
      </c>
      <c r="N76" s="88">
        <v>1028</v>
      </c>
      <c r="O76" s="29">
        <v>45000</v>
      </c>
      <c r="P76" s="44"/>
      <c r="Q76" s="44" t="s">
        <v>134</v>
      </c>
      <c r="R76" s="113" t="s">
        <v>602</v>
      </c>
    </row>
    <row r="77" spans="1:18">
      <c r="A77" s="3">
        <v>3210</v>
      </c>
      <c r="B77">
        <v>3210</v>
      </c>
      <c r="C77" s="1" t="s">
        <v>188</v>
      </c>
      <c r="D77" s="117" t="s">
        <v>260</v>
      </c>
      <c r="E77" s="117" t="s">
        <v>702</v>
      </c>
      <c r="F77" s="42" t="s">
        <v>116</v>
      </c>
      <c r="G77" s="29" t="e">
        <v>#REF!</v>
      </c>
      <c r="H77" s="29" t="e">
        <v>#REF!</v>
      </c>
      <c r="I77" s="29">
        <v>500</v>
      </c>
      <c r="J77" s="29">
        <v>375</v>
      </c>
      <c r="K77" s="29">
        <v>573.5</v>
      </c>
      <c r="L77" s="88">
        <v>198.5</v>
      </c>
      <c r="M77" s="116">
        <v>700</v>
      </c>
      <c r="N77" s="88">
        <v>200</v>
      </c>
      <c r="O77" s="29">
        <v>500</v>
      </c>
      <c r="P77" s="44"/>
      <c r="Q77" s="44" t="s">
        <v>134</v>
      </c>
      <c r="R77" s="113" t="s">
        <v>602</v>
      </c>
    </row>
    <row r="78" spans="1:18">
      <c r="F78" s="26"/>
      <c r="G78" s="26"/>
      <c r="H78" s="26"/>
      <c r="I78" s="10"/>
      <c r="J78" s="12"/>
      <c r="K78" s="12"/>
      <c r="L78" s="90"/>
      <c r="M78" s="90"/>
      <c r="N78" s="88" t="s">
        <v>67</v>
      </c>
      <c r="O78" s="44"/>
      <c r="P78" s="44"/>
      <c r="Q78" s="44"/>
    </row>
    <row r="79" spans="1:18" ht="15.75" thickBot="1">
      <c r="F79" s="27" t="s">
        <v>464</v>
      </c>
      <c r="G79" s="24" t="e">
        <v>#REF!</v>
      </c>
      <c r="H79" s="24" t="e">
        <v>#REF!</v>
      </c>
      <c r="I79" s="24">
        <f>SUBTOTAL(109,I70:I78)</f>
        <v>262500</v>
      </c>
      <c r="J79" s="24">
        <f t="shared" ref="J79:O79" si="8">SUBTOTAL(109,J70:J78)</f>
        <v>106875</v>
      </c>
      <c r="K79" s="24">
        <f t="shared" si="8"/>
        <v>78163.81</v>
      </c>
      <c r="L79" s="24">
        <f t="shared" si="8"/>
        <v>-28711.19</v>
      </c>
      <c r="M79" s="24">
        <f t="shared" si="8"/>
        <v>217576</v>
      </c>
      <c r="N79" s="147">
        <f t="shared" si="8"/>
        <v>-44924</v>
      </c>
      <c r="O79" s="24">
        <f t="shared" si="8"/>
        <v>257500</v>
      </c>
      <c r="P79" s="2"/>
      <c r="Q79" s="2"/>
    </row>
    <row r="80" spans="1:18" ht="15.75" thickTop="1">
      <c r="F80" s="26"/>
      <c r="G80" s="26"/>
      <c r="H80" s="26"/>
      <c r="I80" s="10"/>
      <c r="J80" s="13"/>
      <c r="K80" s="13"/>
      <c r="L80" s="90"/>
      <c r="M80" s="90"/>
      <c r="N80" s="90"/>
      <c r="O80" s="2"/>
      <c r="P80" s="2"/>
      <c r="Q80" s="2"/>
    </row>
    <row r="81" spans="1:18">
      <c r="F81" s="27" t="s">
        <v>0</v>
      </c>
      <c r="G81" s="27"/>
      <c r="H81" s="27"/>
      <c r="I81" s="8"/>
      <c r="J81" s="12"/>
      <c r="K81" s="12"/>
      <c r="L81" s="90"/>
      <c r="M81" s="90"/>
      <c r="N81" s="90"/>
      <c r="O81" s="2"/>
      <c r="P81" s="2"/>
      <c r="Q81" s="2"/>
    </row>
    <row r="82" spans="1:18" ht="76.5">
      <c r="A82" s="3" t="s">
        <v>145</v>
      </c>
      <c r="B82" s="20" t="s">
        <v>201</v>
      </c>
      <c r="C82" s="20">
        <v>420</v>
      </c>
      <c r="D82" s="117" t="s">
        <v>269</v>
      </c>
      <c r="E82" s="117" t="s">
        <v>703</v>
      </c>
      <c r="F82" s="52" t="s">
        <v>131</v>
      </c>
      <c r="G82" s="29" t="e">
        <v>#REF!</v>
      </c>
      <c r="H82" s="29" t="e">
        <v>#REF!</v>
      </c>
      <c r="I82" s="29">
        <v>620000</v>
      </c>
      <c r="J82" s="29">
        <v>465000</v>
      </c>
      <c r="K82" s="29">
        <v>223316.75</v>
      </c>
      <c r="L82" s="88">
        <v>-241683.25</v>
      </c>
      <c r="M82" s="116">
        <v>338888.34</v>
      </c>
      <c r="N82" s="88">
        <v>-281111.65999999997</v>
      </c>
      <c r="O82" s="29">
        <v>400000</v>
      </c>
      <c r="P82" s="44" t="s">
        <v>646</v>
      </c>
      <c r="Q82" s="44" t="s">
        <v>222</v>
      </c>
      <c r="R82" s="113" t="s">
        <v>602</v>
      </c>
    </row>
    <row r="83" spans="1:18" ht="25.5">
      <c r="B83" s="20"/>
      <c r="C83" s="20"/>
      <c r="D83" s="117" t="s">
        <v>271</v>
      </c>
      <c r="E83" s="117" t="s">
        <v>704</v>
      </c>
      <c r="F83" s="52" t="s">
        <v>117</v>
      </c>
      <c r="G83" s="29" t="e">
        <v>#REF!</v>
      </c>
      <c r="H83" s="29" t="e">
        <v>#REF!</v>
      </c>
      <c r="I83" s="29">
        <v>30000</v>
      </c>
      <c r="J83" s="29">
        <v>22500</v>
      </c>
      <c r="K83" s="29">
        <v>0</v>
      </c>
      <c r="L83" s="88">
        <v>-22500</v>
      </c>
      <c r="M83" s="116">
        <v>0</v>
      </c>
      <c r="N83" s="88">
        <v>-30000</v>
      </c>
      <c r="O83" s="29">
        <v>30000</v>
      </c>
      <c r="P83" s="44" t="s">
        <v>653</v>
      </c>
      <c r="Q83" s="44" t="s">
        <v>222</v>
      </c>
    </row>
    <row r="84" spans="1:18">
      <c r="B84" s="20"/>
      <c r="C84" s="20"/>
      <c r="D84" s="117" t="s">
        <v>361</v>
      </c>
      <c r="E84" s="117" t="s">
        <v>705</v>
      </c>
      <c r="F84" s="52" t="s">
        <v>104</v>
      </c>
      <c r="G84" s="29" t="e">
        <v>#REF!</v>
      </c>
      <c r="H84" s="29" t="e">
        <v>#REF!</v>
      </c>
      <c r="I84" s="29">
        <v>10000</v>
      </c>
      <c r="J84" s="29">
        <v>7500</v>
      </c>
      <c r="K84" s="29">
        <v>5450.13</v>
      </c>
      <c r="L84" s="88">
        <v>-2049.87</v>
      </c>
      <c r="M84" s="116">
        <v>10000</v>
      </c>
      <c r="N84" s="88">
        <v>0</v>
      </c>
      <c r="O84" s="29">
        <v>10000</v>
      </c>
      <c r="P84" s="44"/>
      <c r="Q84" s="44" t="s">
        <v>134</v>
      </c>
      <c r="R84" s="113" t="s">
        <v>602</v>
      </c>
    </row>
    <row r="85" spans="1:18">
      <c r="A85" s="3">
        <v>4310</v>
      </c>
      <c r="B85" s="25">
        <v>4310</v>
      </c>
      <c r="C85" s="20" t="s">
        <v>197</v>
      </c>
      <c r="D85" s="117" t="s">
        <v>362</v>
      </c>
      <c r="E85" s="117" t="s">
        <v>706</v>
      </c>
      <c r="F85" s="52" t="s">
        <v>466</v>
      </c>
      <c r="G85" s="29" t="e">
        <v>#REF!</v>
      </c>
      <c r="H85" s="29" t="e">
        <v>#REF!</v>
      </c>
      <c r="I85" s="29">
        <v>0</v>
      </c>
      <c r="J85" s="29">
        <v>0</v>
      </c>
      <c r="K85" s="29">
        <v>0</v>
      </c>
      <c r="L85" s="88">
        <v>0</v>
      </c>
      <c r="M85" s="116">
        <v>0</v>
      </c>
      <c r="N85" s="88">
        <v>0</v>
      </c>
      <c r="O85" s="44">
        <v>0</v>
      </c>
      <c r="P85" s="44" t="s">
        <v>615</v>
      </c>
      <c r="Q85" s="44" t="s">
        <v>373</v>
      </c>
      <c r="R85" t="s">
        <v>615</v>
      </c>
    </row>
    <row r="86" spans="1:18" ht="25.5">
      <c r="B86" s="25"/>
      <c r="C86" s="20"/>
      <c r="D86" s="117" t="s">
        <v>438</v>
      </c>
      <c r="E86" s="117" t="s">
        <v>707</v>
      </c>
      <c r="F86" s="52" t="s">
        <v>32</v>
      </c>
      <c r="G86" s="29" t="e">
        <v>#REF!</v>
      </c>
      <c r="H86" s="29" t="e">
        <v>#REF!</v>
      </c>
      <c r="I86" s="29">
        <v>12300</v>
      </c>
      <c r="J86" s="29">
        <v>12300</v>
      </c>
      <c r="K86" s="29">
        <v>0</v>
      </c>
      <c r="L86" s="88">
        <v>-12300</v>
      </c>
      <c r="M86" s="116">
        <v>0</v>
      </c>
      <c r="N86" s="88">
        <v>-12300</v>
      </c>
      <c r="O86" s="44"/>
      <c r="P86" s="44" t="s">
        <v>608</v>
      </c>
      <c r="Q86" s="44" t="s">
        <v>224</v>
      </c>
    </row>
    <row r="87" spans="1:18" ht="63.75">
      <c r="A87" s="3">
        <v>4130</v>
      </c>
      <c r="B87" s="25">
        <v>4130</v>
      </c>
      <c r="C87" s="20" t="s">
        <v>194</v>
      </c>
      <c r="D87" s="117" t="s">
        <v>266</v>
      </c>
      <c r="E87" s="117" t="s">
        <v>708</v>
      </c>
      <c r="F87" s="52" t="s">
        <v>15</v>
      </c>
      <c r="G87" s="29" t="e">
        <v>#REF!</v>
      </c>
      <c r="H87" s="29" t="e">
        <v>#REF!</v>
      </c>
      <c r="I87" s="29">
        <v>50000</v>
      </c>
      <c r="J87" s="29">
        <v>50000</v>
      </c>
      <c r="K87" s="29">
        <v>10301.25</v>
      </c>
      <c r="L87" s="88">
        <v>-39698.75</v>
      </c>
      <c r="M87" s="116">
        <v>40000</v>
      </c>
      <c r="N87" s="88">
        <v>-10000</v>
      </c>
      <c r="O87" s="29">
        <v>40000</v>
      </c>
      <c r="P87" s="44" t="s">
        <v>627</v>
      </c>
      <c r="Q87" s="44" t="s">
        <v>374</v>
      </c>
      <c r="R87" s="44" t="s">
        <v>616</v>
      </c>
    </row>
    <row r="88" spans="1:18">
      <c r="B88" s="25"/>
      <c r="C88" s="20"/>
      <c r="D88" s="117" t="s">
        <v>356</v>
      </c>
      <c r="E88" s="117" t="s">
        <v>709</v>
      </c>
      <c r="F88" s="52" t="s">
        <v>355</v>
      </c>
      <c r="G88" s="29" t="e">
        <v>#REF!</v>
      </c>
      <c r="H88" s="29" t="e">
        <v>#REF!</v>
      </c>
      <c r="I88" s="29">
        <v>15000</v>
      </c>
      <c r="J88" s="29">
        <v>11250</v>
      </c>
      <c r="K88" s="29">
        <v>17540.95</v>
      </c>
      <c r="L88" s="88">
        <v>6290.9500000000007</v>
      </c>
      <c r="M88" s="116">
        <v>17541</v>
      </c>
      <c r="N88" s="88">
        <v>2541</v>
      </c>
      <c r="O88" s="29">
        <v>15000</v>
      </c>
      <c r="P88" s="2"/>
      <c r="Q88" s="2" t="s">
        <v>134</v>
      </c>
      <c r="R88" t="s">
        <v>609</v>
      </c>
    </row>
    <row r="89" spans="1:18">
      <c r="A89" s="3" t="s">
        <v>133</v>
      </c>
      <c r="B89" s="20" t="s">
        <v>202</v>
      </c>
      <c r="C89" s="20" t="s">
        <v>192</v>
      </c>
      <c r="D89" s="117" t="s">
        <v>264</v>
      </c>
      <c r="E89" s="117" t="s">
        <v>710</v>
      </c>
      <c r="F89" s="52" t="s">
        <v>132</v>
      </c>
      <c r="G89" s="29" t="e">
        <v>#REF!</v>
      </c>
      <c r="H89" s="29" t="e">
        <v>#REF!</v>
      </c>
      <c r="I89" s="29">
        <v>60000</v>
      </c>
      <c r="J89" s="29">
        <v>45000</v>
      </c>
      <c r="K89" s="29">
        <v>41974.12</v>
      </c>
      <c r="L89" s="88">
        <v>-3025.8799999999974</v>
      </c>
      <c r="M89" s="116">
        <v>60000</v>
      </c>
      <c r="N89" s="88">
        <v>0</v>
      </c>
      <c r="O89" s="29">
        <v>60000</v>
      </c>
      <c r="P89" s="2"/>
      <c r="Q89" s="2" t="s">
        <v>134</v>
      </c>
      <c r="R89" s="113" t="s">
        <v>602</v>
      </c>
    </row>
    <row r="90" spans="1:18">
      <c r="A90" s="3">
        <v>4050</v>
      </c>
      <c r="B90" s="25">
        <v>4050</v>
      </c>
      <c r="C90" s="20" t="s">
        <v>191</v>
      </c>
      <c r="D90" s="117" t="s">
        <v>263</v>
      </c>
      <c r="E90" s="117" t="s">
        <v>711</v>
      </c>
      <c r="F90" s="52" t="s">
        <v>16</v>
      </c>
      <c r="G90" s="29" t="e">
        <v>#REF!</v>
      </c>
      <c r="H90" s="29" t="e">
        <v>#REF!</v>
      </c>
      <c r="I90" s="29">
        <v>25000</v>
      </c>
      <c r="J90" s="29">
        <v>18750</v>
      </c>
      <c r="K90" s="29">
        <v>18750</v>
      </c>
      <c r="L90" s="88">
        <v>0</v>
      </c>
      <c r="M90" s="116">
        <v>25000</v>
      </c>
      <c r="N90" s="88">
        <v>0</v>
      </c>
      <c r="O90" s="29">
        <v>25000</v>
      </c>
      <c r="P90" s="44"/>
      <c r="Q90" s="44" t="s">
        <v>134</v>
      </c>
      <c r="R90" s="113" t="s">
        <v>606</v>
      </c>
    </row>
    <row r="91" spans="1:18" ht="17.25" customHeight="1">
      <c r="A91" s="3">
        <v>4160</v>
      </c>
      <c r="B91" s="25">
        <v>4160</v>
      </c>
      <c r="C91" s="20" t="s">
        <v>195</v>
      </c>
      <c r="D91" s="117" t="s">
        <v>268</v>
      </c>
      <c r="E91" s="117" t="s">
        <v>712</v>
      </c>
      <c r="F91" s="52" t="s">
        <v>103</v>
      </c>
      <c r="G91" s="29" t="e">
        <v>#REF!</v>
      </c>
      <c r="H91" s="29" t="e">
        <v>#REF!</v>
      </c>
      <c r="I91" s="29">
        <v>30000</v>
      </c>
      <c r="J91" s="29">
        <v>22500</v>
      </c>
      <c r="K91" s="29">
        <v>7329.37</v>
      </c>
      <c r="L91" s="88">
        <v>-15170.630000000001</v>
      </c>
      <c r="M91" s="116">
        <v>22000</v>
      </c>
      <c r="N91" s="88">
        <v>-8000</v>
      </c>
      <c r="O91" s="29">
        <v>23000</v>
      </c>
      <c r="P91" s="44"/>
      <c r="Q91" s="44" t="s">
        <v>134</v>
      </c>
      <c r="R91" s="113" t="s">
        <v>602</v>
      </c>
    </row>
    <row r="92" spans="1:18">
      <c r="A92" s="3">
        <v>4120</v>
      </c>
      <c r="B92" s="25">
        <v>4120</v>
      </c>
      <c r="C92" s="20" t="s">
        <v>193</v>
      </c>
      <c r="D92" s="117" t="s">
        <v>265</v>
      </c>
      <c r="E92" s="117" t="s">
        <v>713</v>
      </c>
      <c r="F92" s="52" t="s">
        <v>34</v>
      </c>
      <c r="G92" s="29" t="e">
        <v>#REF!</v>
      </c>
      <c r="H92" s="29" t="e">
        <v>#REF!</v>
      </c>
      <c r="I92" s="29">
        <v>30000</v>
      </c>
      <c r="J92" s="29">
        <v>22500</v>
      </c>
      <c r="K92" s="29">
        <v>77959.53</v>
      </c>
      <c r="L92" s="88">
        <v>55459.53</v>
      </c>
      <c r="M92" s="116">
        <v>77960</v>
      </c>
      <c r="N92" s="88">
        <v>47960</v>
      </c>
      <c r="O92" s="29">
        <v>30000</v>
      </c>
      <c r="P92" s="44"/>
      <c r="Q92" s="44" t="s">
        <v>134</v>
      </c>
      <c r="R92" s="113" t="s">
        <v>610</v>
      </c>
    </row>
    <row r="93" spans="1:18">
      <c r="A93" s="3">
        <v>5030</v>
      </c>
      <c r="B93" s="25">
        <v>5030</v>
      </c>
      <c r="C93" s="20" t="s">
        <v>199</v>
      </c>
      <c r="D93" s="117" t="s">
        <v>283</v>
      </c>
      <c r="E93" s="117" t="s">
        <v>714</v>
      </c>
      <c r="F93" s="52" t="s">
        <v>106</v>
      </c>
      <c r="G93" s="29" t="e">
        <v>#REF!</v>
      </c>
      <c r="H93" s="29" t="e">
        <v>#REF!</v>
      </c>
      <c r="I93" s="29">
        <v>5000</v>
      </c>
      <c r="J93" s="29">
        <v>3750</v>
      </c>
      <c r="K93" s="29">
        <v>906.08</v>
      </c>
      <c r="L93" s="88">
        <v>-2843.92</v>
      </c>
      <c r="M93" s="116">
        <v>1500</v>
      </c>
      <c r="N93" s="88">
        <v>-3500</v>
      </c>
      <c r="O93" s="29">
        <v>5000</v>
      </c>
      <c r="P93" s="44"/>
      <c r="Q93" s="44" t="s">
        <v>134</v>
      </c>
      <c r="R93" s="113" t="s">
        <v>611</v>
      </c>
    </row>
    <row r="94" spans="1:18" ht="25.5">
      <c r="A94" s="3">
        <v>4235</v>
      </c>
      <c r="B94" s="25">
        <v>4235</v>
      </c>
      <c r="C94" s="20" t="s">
        <v>196</v>
      </c>
      <c r="D94" s="117" t="s">
        <v>272</v>
      </c>
      <c r="E94" s="117" t="s">
        <v>725</v>
      </c>
      <c r="F94" s="52" t="s">
        <v>33</v>
      </c>
      <c r="G94" s="29" t="e">
        <v>#REF!</v>
      </c>
      <c r="H94" s="29" t="e">
        <v>#REF!</v>
      </c>
      <c r="I94" s="29">
        <v>135000</v>
      </c>
      <c r="J94" s="29">
        <v>101250</v>
      </c>
      <c r="K94" s="29">
        <v>80769.539999999994</v>
      </c>
      <c r="L94" s="88">
        <v>-20480.460000000006</v>
      </c>
      <c r="M94" s="116">
        <v>90000</v>
      </c>
      <c r="N94" s="88">
        <v>-45000</v>
      </c>
      <c r="O94" s="29">
        <v>100000</v>
      </c>
      <c r="P94" s="44" t="s">
        <v>619</v>
      </c>
      <c r="Q94" s="44" t="s">
        <v>223</v>
      </c>
      <c r="R94" s="113" t="s">
        <v>602</v>
      </c>
    </row>
    <row r="95" spans="1:18">
      <c r="F95" s="26"/>
      <c r="G95" s="26"/>
      <c r="H95" s="26"/>
      <c r="I95" s="10"/>
      <c r="J95" s="12"/>
      <c r="K95" s="12"/>
      <c r="L95" s="90"/>
      <c r="M95" s="90"/>
      <c r="N95" s="88" t="s">
        <v>67</v>
      </c>
      <c r="O95" s="2"/>
      <c r="P95" s="2"/>
      <c r="Q95" s="2"/>
      <c r="R95" s="113"/>
    </row>
    <row r="96" spans="1:18" ht="15.75" thickBot="1">
      <c r="F96" s="27" t="s">
        <v>136</v>
      </c>
      <c r="G96" s="24" t="e">
        <v>#REF!</v>
      </c>
      <c r="H96" s="24" t="e">
        <v>#REF!</v>
      </c>
      <c r="I96" s="24">
        <f t="shared" ref="I96:O96" si="9">SUBTOTAL(109,I82:I95)</f>
        <v>1022300</v>
      </c>
      <c r="J96" s="24">
        <f t="shared" si="9"/>
        <v>782300</v>
      </c>
      <c r="K96" s="24">
        <f t="shared" si="9"/>
        <v>484297.72</v>
      </c>
      <c r="L96" s="24">
        <f t="shared" si="9"/>
        <v>-298002.28000000003</v>
      </c>
      <c r="M96" s="24">
        <f t="shared" si="9"/>
        <v>682889.34000000008</v>
      </c>
      <c r="N96" s="147">
        <f t="shared" si="9"/>
        <v>-339410.66</v>
      </c>
      <c r="O96" s="24">
        <f t="shared" si="9"/>
        <v>738000</v>
      </c>
      <c r="P96" s="2"/>
      <c r="Q96" s="2"/>
      <c r="R96" s="113"/>
    </row>
    <row r="97" spans="1:18" ht="15.75" thickTop="1">
      <c r="F97" s="26"/>
      <c r="G97" s="26"/>
      <c r="H97" s="26"/>
      <c r="I97" s="15"/>
      <c r="J97" s="13"/>
      <c r="K97" s="13"/>
      <c r="L97" s="90"/>
      <c r="M97" s="90"/>
      <c r="N97" s="90"/>
      <c r="O97" s="2"/>
      <c r="P97" s="2"/>
      <c r="Q97" s="2"/>
      <c r="R97" s="113"/>
    </row>
    <row r="98" spans="1:18">
      <c r="F98" s="27" t="s">
        <v>137</v>
      </c>
      <c r="G98" s="27"/>
      <c r="H98" s="27"/>
      <c r="I98" s="11"/>
      <c r="J98" s="13"/>
      <c r="K98" s="13"/>
      <c r="L98" s="90"/>
      <c r="M98" s="90"/>
      <c r="N98" s="90"/>
      <c r="O98" s="2"/>
      <c r="P98" s="2"/>
      <c r="Q98" s="2"/>
      <c r="R98" s="113"/>
    </row>
    <row r="99" spans="1:18">
      <c r="F99" s="27"/>
      <c r="G99" s="27"/>
      <c r="H99" s="27"/>
      <c r="I99" s="11"/>
      <c r="J99" s="13"/>
      <c r="K99" s="13"/>
      <c r="L99" s="90"/>
      <c r="M99" s="90"/>
      <c r="N99" s="90"/>
      <c r="O99" s="2"/>
      <c r="P99" s="2"/>
      <c r="Q99" s="2"/>
      <c r="R99" s="113"/>
    </row>
    <row r="100" spans="1:18">
      <c r="F100" s="27" t="s">
        <v>138</v>
      </c>
      <c r="G100" s="27"/>
      <c r="H100" s="27"/>
      <c r="I100" s="8"/>
      <c r="J100" s="13"/>
      <c r="K100" s="13"/>
      <c r="L100" s="90"/>
      <c r="M100" s="90"/>
      <c r="N100" s="90"/>
      <c r="O100" s="2"/>
      <c r="P100" s="2"/>
      <c r="Q100" s="2"/>
      <c r="R100" s="113"/>
    </row>
    <row r="101" spans="1:18">
      <c r="A101" s="3">
        <v>4510</v>
      </c>
      <c r="B101" s="1" t="s">
        <v>203</v>
      </c>
      <c r="C101" s="1" t="s">
        <v>198</v>
      </c>
      <c r="D101" s="117" t="s">
        <v>273</v>
      </c>
      <c r="E101" s="117" t="s">
        <v>726</v>
      </c>
      <c r="F101" s="26" t="s">
        <v>17</v>
      </c>
      <c r="G101" s="29" t="e">
        <v>#REF!</v>
      </c>
      <c r="H101" s="29" t="e">
        <v>#REF!</v>
      </c>
      <c r="I101" s="29">
        <v>10000</v>
      </c>
      <c r="J101" s="29">
        <v>7500</v>
      </c>
      <c r="K101" s="29">
        <v>8129.49</v>
      </c>
      <c r="L101" s="88">
        <v>629.48999999999978</v>
      </c>
      <c r="M101" s="116">
        <v>10000</v>
      </c>
      <c r="N101" s="88">
        <v>0</v>
      </c>
      <c r="O101" s="29">
        <v>10000</v>
      </c>
      <c r="P101" s="44"/>
      <c r="Q101" s="44" t="s">
        <v>134</v>
      </c>
      <c r="R101" s="113" t="s">
        <v>602</v>
      </c>
    </row>
    <row r="102" spans="1:18">
      <c r="A102" s="3">
        <v>5610</v>
      </c>
      <c r="B102">
        <v>5610</v>
      </c>
      <c r="C102" s="1">
        <v>561</v>
      </c>
      <c r="D102" s="117" t="s">
        <v>371</v>
      </c>
      <c r="E102" s="117" t="s">
        <v>727</v>
      </c>
      <c r="F102" s="26" t="s">
        <v>18</v>
      </c>
      <c r="G102" s="29" t="e">
        <v>#REF!</v>
      </c>
      <c r="H102" s="29" t="e">
        <v>#REF!</v>
      </c>
      <c r="I102" s="29">
        <v>10000</v>
      </c>
      <c r="J102" s="29">
        <v>7500</v>
      </c>
      <c r="K102" s="29">
        <v>4219.84</v>
      </c>
      <c r="L102" s="88">
        <v>-3280.16</v>
      </c>
      <c r="M102" s="116">
        <v>6000</v>
      </c>
      <c r="N102" s="88">
        <v>-4000</v>
      </c>
      <c r="O102" s="29">
        <v>10000</v>
      </c>
      <c r="P102" s="44"/>
      <c r="Q102" s="44" t="s">
        <v>134</v>
      </c>
      <c r="R102" s="113" t="s">
        <v>602</v>
      </c>
    </row>
    <row r="103" spans="1:18">
      <c r="A103" s="3">
        <v>5920</v>
      </c>
      <c r="B103">
        <v>5920</v>
      </c>
      <c r="C103" s="1">
        <v>592</v>
      </c>
      <c r="D103" s="117" t="s">
        <v>372</v>
      </c>
      <c r="E103" s="117" t="s">
        <v>728</v>
      </c>
      <c r="F103" s="26" t="s">
        <v>110</v>
      </c>
      <c r="G103" s="29" t="e">
        <v>#REF!</v>
      </c>
      <c r="H103" s="29" t="e">
        <v>#REF!</v>
      </c>
      <c r="I103" s="29">
        <v>10000</v>
      </c>
      <c r="J103" s="29">
        <v>7500</v>
      </c>
      <c r="K103" s="29">
        <v>292.13</v>
      </c>
      <c r="L103" s="88">
        <v>-7207.87</v>
      </c>
      <c r="M103" s="116">
        <v>1000</v>
      </c>
      <c r="N103" s="88">
        <v>-9000</v>
      </c>
      <c r="O103" s="29">
        <v>10000</v>
      </c>
      <c r="P103" s="44"/>
      <c r="Q103" s="44" t="s">
        <v>134</v>
      </c>
      <c r="R103" s="113" t="s">
        <v>602</v>
      </c>
    </row>
    <row r="104" spans="1:18">
      <c r="A104" s="3">
        <v>5630</v>
      </c>
      <c r="B104">
        <v>5630</v>
      </c>
      <c r="C104" s="1">
        <v>563</v>
      </c>
      <c r="D104" s="117" t="s">
        <v>290</v>
      </c>
      <c r="E104" s="117" t="s">
        <v>729</v>
      </c>
      <c r="F104" s="26" t="s">
        <v>19</v>
      </c>
      <c r="G104" s="29" t="e">
        <v>#REF!</v>
      </c>
      <c r="H104" s="29" t="e">
        <v>#REF!</v>
      </c>
      <c r="I104" s="29">
        <v>1000</v>
      </c>
      <c r="J104" s="29">
        <v>750</v>
      </c>
      <c r="K104" s="29">
        <v>995.25</v>
      </c>
      <c r="L104" s="88">
        <v>245.25</v>
      </c>
      <c r="M104" s="116">
        <v>1000</v>
      </c>
      <c r="N104" s="88">
        <v>0</v>
      </c>
      <c r="O104" s="29">
        <v>2000</v>
      </c>
      <c r="P104" s="44"/>
      <c r="Q104" s="44" t="s">
        <v>134</v>
      </c>
      <c r="R104" s="113" t="s">
        <v>602</v>
      </c>
    </row>
    <row r="105" spans="1:18">
      <c r="A105" s="3">
        <v>5650</v>
      </c>
      <c r="B105">
        <v>5650</v>
      </c>
      <c r="C105" s="1">
        <v>565</v>
      </c>
      <c r="D105" s="117" t="s">
        <v>428</v>
      </c>
      <c r="E105" s="117" t="s">
        <v>730</v>
      </c>
      <c r="F105" s="26" t="s">
        <v>20</v>
      </c>
      <c r="G105" s="29" t="e">
        <v>#REF!</v>
      </c>
      <c r="H105" s="29" t="e">
        <v>#REF!</v>
      </c>
      <c r="I105" s="29">
        <v>5000</v>
      </c>
      <c r="J105" s="29">
        <v>3750</v>
      </c>
      <c r="K105" s="29">
        <v>1337.13</v>
      </c>
      <c r="L105" s="88">
        <v>-2412.87</v>
      </c>
      <c r="M105" s="116">
        <v>2000</v>
      </c>
      <c r="N105" s="88">
        <v>-3000</v>
      </c>
      <c r="O105" s="29">
        <v>5000</v>
      </c>
      <c r="P105" s="44"/>
      <c r="Q105" s="44" t="s">
        <v>134</v>
      </c>
      <c r="R105" s="113" t="s">
        <v>602</v>
      </c>
    </row>
    <row r="106" spans="1:18">
      <c r="A106" s="3">
        <v>5670</v>
      </c>
      <c r="B106">
        <v>5670</v>
      </c>
      <c r="C106" s="1">
        <v>567</v>
      </c>
      <c r="D106" s="117" t="s">
        <v>291</v>
      </c>
      <c r="E106" s="117" t="s">
        <v>731</v>
      </c>
      <c r="F106" s="26" t="s">
        <v>108</v>
      </c>
      <c r="G106" s="29" t="e">
        <v>#REF!</v>
      </c>
      <c r="H106" s="29" t="e">
        <v>#REF!</v>
      </c>
      <c r="I106" s="29">
        <v>1000</v>
      </c>
      <c r="J106" s="29">
        <v>750</v>
      </c>
      <c r="K106" s="29">
        <v>533.05999999999995</v>
      </c>
      <c r="L106" s="88">
        <v>-216.94000000000005</v>
      </c>
      <c r="M106" s="116">
        <v>750</v>
      </c>
      <c r="N106" s="88">
        <v>-250</v>
      </c>
      <c r="O106" s="29">
        <v>1000</v>
      </c>
      <c r="P106" s="44"/>
      <c r="Q106" s="44" t="s">
        <v>134</v>
      </c>
      <c r="R106" s="113" t="s">
        <v>602</v>
      </c>
    </row>
    <row r="107" spans="1:18">
      <c r="F107" s="26"/>
      <c r="G107" s="26"/>
      <c r="H107" s="26"/>
      <c r="I107" s="10"/>
      <c r="J107" s="12"/>
      <c r="K107" s="12"/>
      <c r="L107" s="90"/>
      <c r="M107" s="90"/>
      <c r="N107" s="88" t="s">
        <v>67</v>
      </c>
      <c r="O107" s="2"/>
      <c r="P107" s="2"/>
      <c r="Q107" s="2"/>
      <c r="R107" s="113"/>
    </row>
    <row r="108" spans="1:18" ht="15.75" thickBot="1">
      <c r="F108" s="26"/>
      <c r="G108" s="24" t="e">
        <v>#REF!</v>
      </c>
      <c r="H108" s="24" t="e">
        <v>#REF!</v>
      </c>
      <c r="I108" s="24">
        <f>SUBTOTAL(109,I101:I107)</f>
        <v>37000</v>
      </c>
      <c r="J108" s="24">
        <v>27750</v>
      </c>
      <c r="K108" s="24">
        <v>15506.9</v>
      </c>
      <c r="L108" s="91">
        <v>-12243.1</v>
      </c>
      <c r="M108" s="24">
        <f t="shared" ref="M108:O108" si="10">SUBTOTAL(109,M101:M107)</f>
        <v>20750</v>
      </c>
      <c r="N108" s="147">
        <f t="shared" si="10"/>
        <v>-16250</v>
      </c>
      <c r="O108" s="24">
        <f t="shared" si="10"/>
        <v>38000</v>
      </c>
      <c r="P108" s="2"/>
      <c r="Q108" s="2"/>
      <c r="R108" s="113"/>
    </row>
    <row r="109" spans="1:18" ht="15.75" thickTop="1">
      <c r="F109" s="26"/>
      <c r="G109" s="26"/>
      <c r="H109" s="26"/>
      <c r="I109" s="10"/>
      <c r="J109" s="13"/>
      <c r="K109" s="13"/>
      <c r="L109" s="90"/>
      <c r="M109" s="90"/>
      <c r="N109" s="90"/>
      <c r="O109" s="2"/>
      <c r="P109" s="2"/>
      <c r="Q109" s="2"/>
      <c r="R109" s="113"/>
    </row>
    <row r="110" spans="1:18">
      <c r="F110" s="27" t="s">
        <v>21</v>
      </c>
      <c r="G110" s="27"/>
      <c r="H110" s="27"/>
      <c r="I110" s="8"/>
      <c r="J110" s="13"/>
      <c r="K110" s="13"/>
      <c r="L110" s="90"/>
      <c r="M110" s="90"/>
      <c r="N110" s="90"/>
      <c r="O110" s="2"/>
      <c r="P110" s="2"/>
      <c r="Q110" s="2"/>
      <c r="R110" s="113" t="s">
        <v>602</v>
      </c>
    </row>
    <row r="111" spans="1:18">
      <c r="A111" s="3">
        <v>5700</v>
      </c>
      <c r="B111">
        <v>5700</v>
      </c>
      <c r="C111" s="1" t="s">
        <v>204</v>
      </c>
      <c r="D111" s="117" t="s">
        <v>292</v>
      </c>
      <c r="E111" s="117" t="s">
        <v>732</v>
      </c>
      <c r="F111" s="26" t="s">
        <v>22</v>
      </c>
      <c r="G111" s="29" t="e">
        <v>#REF!</v>
      </c>
      <c r="H111" s="29" t="e">
        <v>#REF!</v>
      </c>
      <c r="I111" s="29">
        <v>10000</v>
      </c>
      <c r="J111" s="29">
        <v>7500</v>
      </c>
      <c r="K111" s="29">
        <v>11696.25</v>
      </c>
      <c r="L111" s="88">
        <v>4196.25</v>
      </c>
      <c r="M111" s="116">
        <v>11696</v>
      </c>
      <c r="N111" s="88">
        <v>1696</v>
      </c>
      <c r="O111" s="29">
        <v>10000</v>
      </c>
      <c r="P111" s="44"/>
      <c r="Q111" s="44" t="s">
        <v>134</v>
      </c>
      <c r="R111" s="113" t="s">
        <v>612</v>
      </c>
    </row>
    <row r="112" spans="1:18">
      <c r="A112" s="3">
        <v>5701</v>
      </c>
      <c r="B112">
        <v>5701</v>
      </c>
      <c r="C112" s="1" t="s">
        <v>205</v>
      </c>
      <c r="D112" s="117" t="s">
        <v>293</v>
      </c>
      <c r="E112" s="117" t="s">
        <v>733</v>
      </c>
      <c r="F112" s="26" t="s">
        <v>109</v>
      </c>
      <c r="G112" s="29" t="e">
        <v>#REF!</v>
      </c>
      <c r="H112" s="29" t="e">
        <v>#REF!</v>
      </c>
      <c r="I112" s="29">
        <v>240000.00000000003</v>
      </c>
      <c r="J112" s="29">
        <v>240000</v>
      </c>
      <c r="K112" s="29">
        <v>239695.47</v>
      </c>
      <c r="L112" s="88">
        <v>-304.52999999999884</v>
      </c>
      <c r="M112" s="116">
        <v>239695</v>
      </c>
      <c r="N112" s="88">
        <v>-305.0000000000291</v>
      </c>
      <c r="O112" s="29">
        <v>256140</v>
      </c>
      <c r="P112" s="44"/>
      <c r="Q112" s="44" t="s">
        <v>134</v>
      </c>
      <c r="R112" s="113"/>
    </row>
    <row r="113" spans="1:18">
      <c r="F113" s="26"/>
      <c r="G113" s="26"/>
      <c r="H113" s="26"/>
      <c r="I113" s="10"/>
      <c r="J113" s="12"/>
      <c r="K113" s="12"/>
      <c r="L113" s="90"/>
      <c r="M113" s="90"/>
      <c r="N113" s="88" t="s">
        <v>67</v>
      </c>
      <c r="O113" s="2"/>
      <c r="P113" s="2"/>
      <c r="Q113" s="2"/>
      <c r="R113" s="113"/>
    </row>
    <row r="114" spans="1:18" ht="15.75" thickBot="1">
      <c r="F114" s="26"/>
      <c r="G114" s="24" t="e">
        <v>#REF!</v>
      </c>
      <c r="H114" s="24" t="e">
        <v>#REF!</v>
      </c>
      <c r="I114" s="24">
        <f>I111+I112</f>
        <v>250000.00000000003</v>
      </c>
      <c r="J114" s="24">
        <v>247500</v>
      </c>
      <c r="K114" s="24">
        <v>251391.72</v>
      </c>
      <c r="L114" s="91">
        <v>3891.7200000000012</v>
      </c>
      <c r="M114" s="91">
        <v>251391</v>
      </c>
      <c r="N114" s="91">
        <v>1390.9999999999709</v>
      </c>
      <c r="O114" s="91">
        <v>266140</v>
      </c>
      <c r="P114" s="2"/>
      <c r="Q114" s="2"/>
      <c r="R114" s="113"/>
    </row>
    <row r="115" spans="1:18" ht="15.75" thickTop="1">
      <c r="F115" s="26"/>
      <c r="G115" s="26"/>
      <c r="H115" s="26"/>
      <c r="I115" s="10"/>
      <c r="J115" s="17"/>
      <c r="K115" s="17"/>
      <c r="L115" s="90"/>
      <c r="M115" s="90"/>
      <c r="N115" s="90"/>
      <c r="O115" s="2"/>
      <c r="P115" s="2"/>
      <c r="Q115" s="2"/>
      <c r="R115" s="113"/>
    </row>
    <row r="116" spans="1:18">
      <c r="A116" s="3">
        <v>0</v>
      </c>
      <c r="F116" s="26"/>
      <c r="G116" s="8"/>
      <c r="H116" s="8"/>
      <c r="I116" s="8"/>
      <c r="J116" s="13"/>
      <c r="K116" s="13"/>
      <c r="L116" s="90"/>
      <c r="M116" s="90"/>
      <c r="N116" s="90"/>
      <c r="R116" s="113"/>
    </row>
    <row r="117" spans="1:18">
      <c r="A117" s="3">
        <v>4620</v>
      </c>
      <c r="B117">
        <v>4620</v>
      </c>
      <c r="C117" t="s">
        <v>206</v>
      </c>
      <c r="D117" s="117" t="s">
        <v>275</v>
      </c>
      <c r="E117" s="117" t="s">
        <v>734</v>
      </c>
      <c r="F117" s="26" t="s">
        <v>468</v>
      </c>
      <c r="G117" s="29" t="e">
        <v>#REF!</v>
      </c>
      <c r="H117" s="29" t="e">
        <v>#REF!</v>
      </c>
      <c r="I117" s="29">
        <v>500</v>
      </c>
      <c r="J117" s="29">
        <v>375</v>
      </c>
      <c r="K117" s="29">
        <v>350.62</v>
      </c>
      <c r="L117" s="88">
        <v>-24.379999999999995</v>
      </c>
      <c r="M117" s="116">
        <v>500</v>
      </c>
      <c r="N117" s="88">
        <v>0</v>
      </c>
      <c r="O117" s="29">
        <v>500</v>
      </c>
      <c r="P117" s="44"/>
      <c r="Q117" s="44" t="s">
        <v>134</v>
      </c>
      <c r="R117" s="113" t="s">
        <v>602</v>
      </c>
    </row>
    <row r="118" spans="1:18">
      <c r="A118" s="3">
        <v>4630</v>
      </c>
      <c r="B118">
        <v>4630</v>
      </c>
      <c r="C118" t="s">
        <v>207</v>
      </c>
      <c r="D118" s="117" t="s">
        <v>276</v>
      </c>
      <c r="E118" s="117" t="s">
        <v>735</v>
      </c>
      <c r="F118" s="26" t="s">
        <v>111</v>
      </c>
      <c r="G118" s="29" t="e">
        <v>#REF!</v>
      </c>
      <c r="H118" s="29" t="e">
        <v>#REF!</v>
      </c>
      <c r="I118" s="29">
        <v>10000</v>
      </c>
      <c r="J118" s="29">
        <v>7500</v>
      </c>
      <c r="K118" s="29">
        <v>6487.46</v>
      </c>
      <c r="L118" s="88">
        <v>-1012.54</v>
      </c>
      <c r="M118" s="116">
        <v>8000</v>
      </c>
      <c r="N118" s="88">
        <v>-2000</v>
      </c>
      <c r="O118" s="29">
        <v>10000</v>
      </c>
      <c r="P118" s="44"/>
      <c r="Q118" s="44" t="s">
        <v>134</v>
      </c>
      <c r="R118" s="113" t="s">
        <v>602</v>
      </c>
    </row>
    <row r="119" spans="1:18">
      <c r="A119" s="3">
        <v>4700</v>
      </c>
      <c r="B119">
        <v>4700</v>
      </c>
      <c r="C119" t="s">
        <v>208</v>
      </c>
      <c r="D119" s="117" t="s">
        <v>278</v>
      </c>
      <c r="E119" s="117" t="s">
        <v>736</v>
      </c>
      <c r="F119" s="26" t="s">
        <v>467</v>
      </c>
      <c r="G119" s="29" t="e">
        <v>#REF!</v>
      </c>
      <c r="H119" s="29" t="e">
        <v>#REF!</v>
      </c>
      <c r="I119" s="29">
        <v>10000</v>
      </c>
      <c r="J119" s="29">
        <v>7500</v>
      </c>
      <c r="K119" s="29">
        <v>5926.92</v>
      </c>
      <c r="L119" s="88">
        <v>-1573.08</v>
      </c>
      <c r="M119" s="116">
        <v>7000</v>
      </c>
      <c r="N119" s="88">
        <v>-3000</v>
      </c>
      <c r="O119" s="29">
        <v>10000</v>
      </c>
      <c r="P119" s="44"/>
      <c r="Q119" s="44" t="s">
        <v>134</v>
      </c>
      <c r="R119" s="113" t="s">
        <v>602</v>
      </c>
    </row>
    <row r="120" spans="1:18">
      <c r="F120" s="26"/>
      <c r="G120" s="26"/>
      <c r="H120" s="26"/>
      <c r="I120" s="10"/>
      <c r="J120" s="12"/>
      <c r="K120" s="12"/>
      <c r="L120" s="93"/>
      <c r="M120" s="93"/>
      <c r="N120" s="88" t="s">
        <v>67</v>
      </c>
      <c r="O120" s="2"/>
      <c r="P120" s="2"/>
      <c r="Q120" s="2"/>
      <c r="R120" s="113"/>
    </row>
    <row r="121" spans="1:18" ht="15.75" thickBot="1">
      <c r="F121" s="26"/>
      <c r="G121" s="24" t="e">
        <v>#REF!</v>
      </c>
      <c r="H121" s="24" t="e">
        <v>#REF!</v>
      </c>
      <c r="I121" s="24">
        <f>I117+I118+I119</f>
        <v>20500</v>
      </c>
      <c r="J121" s="24">
        <f t="shared" ref="J121:O121" si="11">J117+J118+J119</f>
        <v>15375</v>
      </c>
      <c r="K121" s="24">
        <f t="shared" si="11"/>
        <v>12765</v>
      </c>
      <c r="L121" s="24">
        <f t="shared" si="11"/>
        <v>-2610</v>
      </c>
      <c r="M121" s="24">
        <f t="shared" si="11"/>
        <v>15500</v>
      </c>
      <c r="N121" s="24">
        <f t="shared" si="11"/>
        <v>-5000</v>
      </c>
      <c r="O121" s="24">
        <f t="shared" si="11"/>
        <v>20500</v>
      </c>
      <c r="P121" s="2"/>
      <c r="Q121" s="2"/>
      <c r="R121" s="113"/>
    </row>
    <row r="122" spans="1:18" ht="15.75" thickTop="1">
      <c r="F122" s="26"/>
      <c r="G122" s="26"/>
      <c r="H122" s="26"/>
      <c r="I122" s="10"/>
      <c r="J122" s="13"/>
      <c r="K122" s="13"/>
      <c r="L122" s="93"/>
      <c r="M122" s="93"/>
      <c r="N122" s="93"/>
      <c r="O122" s="2"/>
      <c r="P122" s="2"/>
      <c r="Q122" s="2"/>
      <c r="R122" s="113"/>
    </row>
    <row r="123" spans="1:18">
      <c r="F123" s="26"/>
      <c r="G123" s="27"/>
      <c r="H123" s="27"/>
      <c r="I123" s="8"/>
      <c r="J123" s="13"/>
      <c r="K123" s="13"/>
      <c r="L123" s="93"/>
      <c r="M123" s="93"/>
      <c r="N123" s="93"/>
      <c r="O123" s="2"/>
      <c r="P123" s="2"/>
      <c r="Q123" s="2"/>
      <c r="R123" s="113"/>
    </row>
    <row r="124" spans="1:18">
      <c r="A124" s="3">
        <v>2420</v>
      </c>
      <c r="B124">
        <v>2420</v>
      </c>
      <c r="C124" s="1" t="s">
        <v>209</v>
      </c>
      <c r="D124" s="117" t="s">
        <v>247</v>
      </c>
      <c r="E124" s="117" t="s">
        <v>715</v>
      </c>
      <c r="F124" s="26" t="s">
        <v>96</v>
      </c>
      <c r="G124" s="29" t="e">
        <v>#REF!</v>
      </c>
      <c r="H124" s="29" t="e">
        <v>#REF!</v>
      </c>
      <c r="I124" s="29">
        <v>2000</v>
      </c>
      <c r="J124" s="29">
        <v>1500</v>
      </c>
      <c r="K124" s="29">
        <v>1402.98</v>
      </c>
      <c r="L124" s="88">
        <v>-97.019999999999982</v>
      </c>
      <c r="M124" s="116">
        <v>2000</v>
      </c>
      <c r="N124" s="88">
        <v>0</v>
      </c>
      <c r="O124" s="29">
        <v>2000</v>
      </c>
      <c r="P124" s="44"/>
      <c r="Q124" s="44" t="s">
        <v>374</v>
      </c>
      <c r="R124" s="113" t="s">
        <v>617</v>
      </c>
    </row>
    <row r="125" spans="1:18">
      <c r="A125" s="3">
        <v>5010</v>
      </c>
      <c r="B125">
        <v>5010</v>
      </c>
      <c r="C125" s="1" t="s">
        <v>210</v>
      </c>
      <c r="D125" s="117" t="s">
        <v>281</v>
      </c>
      <c r="E125" s="117" t="s">
        <v>737</v>
      </c>
      <c r="F125" s="26" t="s">
        <v>112</v>
      </c>
      <c r="G125" s="29" t="e">
        <v>#REF!</v>
      </c>
      <c r="H125" s="29" t="e">
        <v>#REF!</v>
      </c>
      <c r="I125" s="29">
        <v>100000</v>
      </c>
      <c r="J125" s="29">
        <v>100000</v>
      </c>
      <c r="K125" s="29">
        <v>104678.85</v>
      </c>
      <c r="L125" s="88">
        <v>4678.8500000000058</v>
      </c>
      <c r="M125" s="116">
        <v>120000</v>
      </c>
      <c r="N125" s="88">
        <v>20000</v>
      </c>
      <c r="O125" s="29">
        <v>100000</v>
      </c>
      <c r="P125" s="44"/>
      <c r="Q125" s="44" t="s">
        <v>374</v>
      </c>
      <c r="R125" s="113" t="s">
        <v>617</v>
      </c>
    </row>
    <row r="126" spans="1:18" ht="25.5">
      <c r="A126" s="3">
        <v>5080</v>
      </c>
      <c r="B126">
        <v>5080</v>
      </c>
      <c r="C126" s="1" t="s">
        <v>69</v>
      </c>
      <c r="D126" s="117" t="s">
        <v>284</v>
      </c>
      <c r="E126" s="117" t="s">
        <v>738</v>
      </c>
      <c r="F126" s="26" t="s">
        <v>24</v>
      </c>
      <c r="G126" s="29" t="e">
        <v>#REF!</v>
      </c>
      <c r="H126" s="29" t="e">
        <v>#REF!</v>
      </c>
      <c r="I126" s="29">
        <v>20000</v>
      </c>
      <c r="J126" s="29">
        <v>15000</v>
      </c>
      <c r="K126" s="29">
        <v>23635.35</v>
      </c>
      <c r="L126" s="88">
        <v>8635.3499999999985</v>
      </c>
      <c r="M126" s="116">
        <v>25000</v>
      </c>
      <c r="N126" s="88">
        <v>5000</v>
      </c>
      <c r="O126" s="29">
        <v>30000</v>
      </c>
      <c r="P126" s="44"/>
      <c r="Q126" s="44" t="s">
        <v>134</v>
      </c>
      <c r="R126" s="113" t="s">
        <v>602</v>
      </c>
    </row>
    <row r="127" spans="1:18" s="46" customFormat="1" ht="38.25">
      <c r="A127" s="26"/>
      <c r="B127" s="5" t="s">
        <v>596</v>
      </c>
      <c r="C127" s="29"/>
      <c r="D127" s="29"/>
      <c r="E127" s="157" t="s">
        <v>747</v>
      </c>
      <c r="F127" s="26" t="s">
        <v>613</v>
      </c>
      <c r="G127" s="95"/>
      <c r="H127" s="113"/>
      <c r="I127" s="29">
        <v>0</v>
      </c>
      <c r="J127" s="29"/>
      <c r="K127" s="29">
        <v>0</v>
      </c>
      <c r="L127" s="29"/>
      <c r="M127" s="29">
        <v>0</v>
      </c>
      <c r="N127" s="29">
        <v>0</v>
      </c>
      <c r="O127" s="29">
        <v>20000</v>
      </c>
      <c r="P127" s="33" t="s">
        <v>614</v>
      </c>
      <c r="Q127" s="44" t="s">
        <v>134</v>
      </c>
      <c r="R127" s="113" t="s">
        <v>602</v>
      </c>
    </row>
    <row r="128" spans="1:18" ht="38.25">
      <c r="B128"/>
      <c r="C128" s="1"/>
      <c r="D128" s="117" t="s">
        <v>376</v>
      </c>
      <c r="E128" s="117" t="s">
        <v>739</v>
      </c>
      <c r="F128" s="26" t="s">
        <v>375</v>
      </c>
      <c r="G128" s="29" t="e">
        <v>#REF!</v>
      </c>
      <c r="H128" s="29" t="e">
        <v>#REF!</v>
      </c>
      <c r="I128" s="29">
        <v>105000</v>
      </c>
      <c r="J128" s="29">
        <v>105000</v>
      </c>
      <c r="K128" s="29">
        <v>111500</v>
      </c>
      <c r="L128" s="88">
        <v>6500</v>
      </c>
      <c r="M128" s="29">
        <v>111500</v>
      </c>
      <c r="N128" s="88">
        <v>6500</v>
      </c>
      <c r="O128" s="29">
        <v>115000</v>
      </c>
      <c r="P128" s="44" t="s">
        <v>628</v>
      </c>
      <c r="Q128" s="44" t="s">
        <v>374</v>
      </c>
      <c r="R128" s="113"/>
    </row>
    <row r="129" spans="1:18" ht="51">
      <c r="A129" s="3">
        <v>5930</v>
      </c>
      <c r="B129">
        <v>5930</v>
      </c>
      <c r="C129" s="1" t="s">
        <v>211</v>
      </c>
      <c r="D129" s="117" t="s">
        <v>296</v>
      </c>
      <c r="E129" s="117" t="s">
        <v>740</v>
      </c>
      <c r="F129" s="26" t="s">
        <v>31</v>
      </c>
      <c r="G129" s="29" t="e">
        <v>#REF!</v>
      </c>
      <c r="H129" s="29" t="e">
        <v>#REF!</v>
      </c>
      <c r="I129" s="29">
        <v>80000</v>
      </c>
      <c r="J129" s="29">
        <v>60002</v>
      </c>
      <c r="K129" s="29">
        <v>94977.52</v>
      </c>
      <c r="L129" s="88">
        <v>34975.520000000004</v>
      </c>
      <c r="M129" s="29">
        <v>110000</v>
      </c>
      <c r="N129" s="88">
        <v>30000</v>
      </c>
      <c r="O129" s="29">
        <v>120000</v>
      </c>
      <c r="P129" s="44" t="s">
        <v>629</v>
      </c>
      <c r="Q129" s="44" t="s">
        <v>374</v>
      </c>
      <c r="R129" s="113" t="s">
        <v>617</v>
      </c>
    </row>
    <row r="130" spans="1:18" ht="127.5">
      <c r="B130"/>
      <c r="C130" s="1"/>
      <c r="D130" s="117" t="s">
        <v>285</v>
      </c>
      <c r="E130" s="117" t="s">
        <v>741</v>
      </c>
      <c r="F130" s="26" t="s">
        <v>113</v>
      </c>
      <c r="G130" s="29" t="e">
        <v>#REF!</v>
      </c>
      <c r="H130" s="29" t="e">
        <v>#REF!</v>
      </c>
      <c r="I130" s="29">
        <v>110000</v>
      </c>
      <c r="J130" s="29">
        <v>82500</v>
      </c>
      <c r="K130" s="29">
        <v>116680.63</v>
      </c>
      <c r="L130" s="88">
        <v>34180.630000000005</v>
      </c>
      <c r="M130" s="29">
        <v>136000</v>
      </c>
      <c r="N130" s="88">
        <v>26000</v>
      </c>
      <c r="O130" s="29">
        <v>165000</v>
      </c>
      <c r="P130" s="44" t="s">
        <v>630</v>
      </c>
      <c r="Q130" s="44" t="s">
        <v>374</v>
      </c>
      <c r="R130" s="113" t="s">
        <v>618</v>
      </c>
    </row>
    <row r="131" spans="1:18" ht="63.75">
      <c r="A131" s="3">
        <v>5040</v>
      </c>
      <c r="B131">
        <v>5040</v>
      </c>
      <c r="C131" s="1" t="s">
        <v>212</v>
      </c>
      <c r="D131" s="117" t="s">
        <v>437</v>
      </c>
      <c r="E131" s="117" t="s">
        <v>742</v>
      </c>
      <c r="F131" s="26" t="s">
        <v>25</v>
      </c>
      <c r="G131" s="29" t="e">
        <v>#REF!</v>
      </c>
      <c r="H131" s="29" t="e">
        <v>#REF!</v>
      </c>
      <c r="I131" s="29">
        <v>6000</v>
      </c>
      <c r="J131" s="29">
        <v>4500</v>
      </c>
      <c r="K131" s="29">
        <v>0</v>
      </c>
      <c r="L131" s="88">
        <v>-4500</v>
      </c>
      <c r="M131" s="116">
        <v>2000</v>
      </c>
      <c r="N131" s="88">
        <v>-4000</v>
      </c>
      <c r="O131" s="29">
        <v>6000</v>
      </c>
      <c r="P131" s="44" t="s">
        <v>631</v>
      </c>
      <c r="Q131" s="44" t="s">
        <v>374</v>
      </c>
      <c r="R131" s="113" t="s">
        <v>617</v>
      </c>
    </row>
    <row r="132" spans="1:18" ht="63.75">
      <c r="A132" s="3">
        <v>5020</v>
      </c>
      <c r="B132">
        <v>5020</v>
      </c>
      <c r="C132" s="1" t="s">
        <v>213</v>
      </c>
      <c r="D132" s="117" t="s">
        <v>282</v>
      </c>
      <c r="E132" s="117" t="s">
        <v>743</v>
      </c>
      <c r="F132" s="26" t="s">
        <v>26</v>
      </c>
      <c r="G132" s="29" t="e">
        <v>#REF!</v>
      </c>
      <c r="H132" s="29" t="e">
        <v>#REF!</v>
      </c>
      <c r="I132" s="29">
        <v>30000</v>
      </c>
      <c r="J132" s="29">
        <v>30000</v>
      </c>
      <c r="K132" s="29">
        <v>0</v>
      </c>
      <c r="L132" s="88">
        <v>-30000</v>
      </c>
      <c r="M132" s="116">
        <v>0</v>
      </c>
      <c r="N132" s="88">
        <v>-30000</v>
      </c>
      <c r="O132" s="29">
        <v>30000</v>
      </c>
      <c r="P132" s="114" t="s">
        <v>647</v>
      </c>
      <c r="Q132" s="44" t="s">
        <v>374</v>
      </c>
      <c r="R132" s="113"/>
    </row>
    <row r="133" spans="1:18">
      <c r="A133" s="3">
        <v>5200</v>
      </c>
      <c r="B133">
        <v>5200</v>
      </c>
      <c r="C133" s="1" t="s">
        <v>214</v>
      </c>
      <c r="D133" s="117" t="s">
        <v>288</v>
      </c>
      <c r="E133" s="117" t="s">
        <v>744</v>
      </c>
      <c r="F133" s="26" t="s">
        <v>27</v>
      </c>
      <c r="G133" s="29" t="e">
        <v>#REF!</v>
      </c>
      <c r="H133" s="29" t="e">
        <v>#REF!</v>
      </c>
      <c r="I133" s="29">
        <v>6000</v>
      </c>
      <c r="J133" s="29">
        <v>4500</v>
      </c>
      <c r="K133" s="29">
        <v>2417.4</v>
      </c>
      <c r="L133" s="88">
        <v>-2082.6</v>
      </c>
      <c r="M133" s="29">
        <v>6000</v>
      </c>
      <c r="N133" s="88">
        <v>0</v>
      </c>
      <c r="O133" s="29">
        <v>6000</v>
      </c>
      <c r="P133" s="44"/>
      <c r="Q133" s="44" t="s">
        <v>374</v>
      </c>
      <c r="R133" s="113" t="s">
        <v>617</v>
      </c>
    </row>
    <row r="134" spans="1:18">
      <c r="A134" s="3">
        <v>5156</v>
      </c>
      <c r="B134">
        <v>5156</v>
      </c>
      <c r="C134" s="1">
        <v>517</v>
      </c>
      <c r="D134" s="117" t="s">
        <v>287</v>
      </c>
      <c r="E134" s="117" t="s">
        <v>745</v>
      </c>
      <c r="F134" s="26" t="s">
        <v>115</v>
      </c>
      <c r="G134" s="29" t="e">
        <v>#REF!</v>
      </c>
      <c r="H134" s="29" t="e">
        <v>#REF!</v>
      </c>
      <c r="I134" s="29">
        <v>16000</v>
      </c>
      <c r="J134" s="29">
        <v>12000</v>
      </c>
      <c r="K134" s="29">
        <v>9224.9699999999993</v>
      </c>
      <c r="L134" s="88">
        <v>-2775.0300000000007</v>
      </c>
      <c r="M134" s="29">
        <v>10000</v>
      </c>
      <c r="N134" s="88">
        <v>-6000</v>
      </c>
      <c r="O134" s="29">
        <v>10000</v>
      </c>
      <c r="P134" s="44"/>
      <c r="Q134" s="44" t="s">
        <v>374</v>
      </c>
      <c r="R134" s="113" t="s">
        <v>617</v>
      </c>
    </row>
    <row r="135" spans="1:18">
      <c r="A135" s="3">
        <v>5155</v>
      </c>
      <c r="B135">
        <v>5155</v>
      </c>
      <c r="C135" s="1">
        <v>516</v>
      </c>
      <c r="D135" s="117" t="s">
        <v>286</v>
      </c>
      <c r="E135" s="117" t="s">
        <v>746</v>
      </c>
      <c r="F135" s="26" t="s">
        <v>114</v>
      </c>
      <c r="G135" s="29" t="e">
        <v>#REF!</v>
      </c>
      <c r="H135" s="29" t="e">
        <v>#REF!</v>
      </c>
      <c r="I135" s="29">
        <v>202000</v>
      </c>
      <c r="J135" s="29">
        <v>151500</v>
      </c>
      <c r="K135" s="29">
        <v>154841.63</v>
      </c>
      <c r="L135" s="88">
        <v>3341.6300000000047</v>
      </c>
      <c r="M135" s="29">
        <v>202000</v>
      </c>
      <c r="N135" s="88">
        <v>0</v>
      </c>
      <c r="O135" s="29">
        <v>202000</v>
      </c>
      <c r="P135" s="44"/>
      <c r="Q135" s="44" t="s">
        <v>374</v>
      </c>
      <c r="R135" s="113"/>
    </row>
    <row r="136" spans="1:18">
      <c r="F136" s="26"/>
      <c r="G136" s="26"/>
      <c r="H136" s="26"/>
      <c r="I136" s="10"/>
      <c r="J136" s="12"/>
      <c r="K136" s="12"/>
      <c r="L136" s="93"/>
      <c r="M136" s="93"/>
      <c r="N136" s="88" t="s">
        <v>67</v>
      </c>
      <c r="O136" s="2"/>
      <c r="P136" s="2"/>
      <c r="Q136" s="2"/>
      <c r="R136" s="113"/>
    </row>
    <row r="137" spans="1:18" ht="26.25" thickBot="1">
      <c r="A137" s="3">
        <v>0</v>
      </c>
      <c r="F137" s="27" t="s">
        <v>139</v>
      </c>
      <c r="G137" s="24" t="e">
        <v>#REF!</v>
      </c>
      <c r="H137" s="24" t="e">
        <v>#REF!</v>
      </c>
      <c r="I137" s="24">
        <f>SUBTOTAL(109,I124:I136)</f>
        <v>677000</v>
      </c>
      <c r="J137" s="24">
        <f t="shared" ref="J137:O137" si="12">SUBTOTAL(109,J124:J136)</f>
        <v>566502</v>
      </c>
      <c r="K137" s="24">
        <f t="shared" si="12"/>
        <v>619359.33000000007</v>
      </c>
      <c r="L137" s="24">
        <f t="shared" si="12"/>
        <v>52857.330000000024</v>
      </c>
      <c r="M137" s="24">
        <f t="shared" si="12"/>
        <v>724500</v>
      </c>
      <c r="N137" s="147">
        <f t="shared" si="12"/>
        <v>47500</v>
      </c>
      <c r="O137" s="24">
        <f t="shared" si="12"/>
        <v>806000</v>
      </c>
      <c r="P137" s="2"/>
      <c r="Q137" s="2"/>
      <c r="R137" s="113"/>
    </row>
    <row r="138" spans="1:18" ht="15.75" thickTop="1">
      <c r="F138" s="26"/>
      <c r="G138" s="26"/>
      <c r="H138" s="26"/>
      <c r="I138" s="10"/>
      <c r="J138" s="13"/>
      <c r="K138" s="13"/>
      <c r="L138" s="93"/>
      <c r="M138" s="93"/>
      <c r="N138" s="93"/>
      <c r="O138" s="2"/>
      <c r="P138" s="2"/>
      <c r="Q138" s="2"/>
      <c r="R138" s="113"/>
    </row>
    <row r="139" spans="1:18">
      <c r="F139" s="27" t="s">
        <v>28</v>
      </c>
      <c r="G139" s="27"/>
      <c r="H139" s="27"/>
      <c r="I139" s="8"/>
      <c r="J139" s="13"/>
      <c r="K139" s="13"/>
      <c r="L139" s="93"/>
      <c r="M139" s="93"/>
      <c r="N139" s="93"/>
      <c r="O139" s="2"/>
      <c r="P139" s="2"/>
      <c r="Q139" s="2"/>
      <c r="R139" s="113"/>
    </row>
    <row r="140" spans="1:18">
      <c r="A140" s="3">
        <v>4810</v>
      </c>
      <c r="B140">
        <v>4810</v>
      </c>
      <c r="C140" s="1" t="s">
        <v>215</v>
      </c>
      <c r="D140" s="117" t="s">
        <v>427</v>
      </c>
      <c r="E140" s="117" t="s">
        <v>720</v>
      </c>
      <c r="F140" s="26" t="s">
        <v>426</v>
      </c>
      <c r="G140" s="29" t="e">
        <v>#REF!</v>
      </c>
      <c r="H140" s="29" t="e">
        <v>#REF!</v>
      </c>
      <c r="I140" s="29">
        <v>400</v>
      </c>
      <c r="J140" s="29">
        <v>9000</v>
      </c>
      <c r="K140" s="29">
        <v>49.8</v>
      </c>
      <c r="L140" s="88">
        <v>-8950.2000000000007</v>
      </c>
      <c r="M140" s="116">
        <v>100</v>
      </c>
      <c r="N140" s="88">
        <v>-300</v>
      </c>
      <c r="O140" s="29">
        <v>12000</v>
      </c>
      <c r="P140" s="44"/>
      <c r="Q140" s="44" t="s">
        <v>134</v>
      </c>
      <c r="R140" s="113" t="s">
        <v>602</v>
      </c>
    </row>
    <row r="141" spans="1:18">
      <c r="B141"/>
      <c r="C141" s="1"/>
      <c r="D141" s="117" t="s">
        <v>490</v>
      </c>
      <c r="E141" s="117" t="s">
        <v>721</v>
      </c>
      <c r="F141" s="26" t="s">
        <v>489</v>
      </c>
      <c r="G141" s="29" t="e">
        <v>#REF!</v>
      </c>
      <c r="H141" s="29" t="e">
        <v>#REF!</v>
      </c>
      <c r="I141" s="29">
        <v>9600</v>
      </c>
      <c r="J141" s="29">
        <v>0</v>
      </c>
      <c r="K141" s="29">
        <v>5048.2299999999996</v>
      </c>
      <c r="L141" s="88">
        <v>5048.2299999999996</v>
      </c>
      <c r="M141" s="116">
        <v>9600</v>
      </c>
      <c r="N141" s="88">
        <v>0</v>
      </c>
      <c r="O141" s="44"/>
      <c r="P141" s="44"/>
      <c r="Q141" s="44" t="s">
        <v>134</v>
      </c>
      <c r="R141" s="113" t="s">
        <v>602</v>
      </c>
    </row>
    <row r="142" spans="1:18" hidden="1">
      <c r="A142" s="3">
        <v>4820</v>
      </c>
      <c r="B142">
        <v>4820</v>
      </c>
      <c r="C142" s="1" t="s">
        <v>216</v>
      </c>
      <c r="D142" s="117" t="s">
        <v>366</v>
      </c>
      <c r="E142" s="117"/>
      <c r="F142" s="26" t="s">
        <v>365</v>
      </c>
      <c r="G142" s="29" t="e">
        <v>#REF!</v>
      </c>
      <c r="H142" s="29" t="e">
        <v>#REF!</v>
      </c>
      <c r="I142" s="29">
        <v>0</v>
      </c>
      <c r="J142" s="29">
        <v>0</v>
      </c>
      <c r="K142" s="29">
        <v>0</v>
      </c>
      <c r="L142" s="88">
        <v>0</v>
      </c>
      <c r="M142" s="116"/>
      <c r="N142" s="88" t="s">
        <v>67</v>
      </c>
      <c r="O142" s="44"/>
      <c r="P142" s="44"/>
      <c r="Q142" s="44" t="s">
        <v>134</v>
      </c>
      <c r="R142" s="113" t="s">
        <v>602</v>
      </c>
    </row>
    <row r="143" spans="1:18">
      <c r="A143" s="3">
        <v>4830</v>
      </c>
      <c r="B143">
        <v>4830</v>
      </c>
      <c r="C143" s="1" t="s">
        <v>217</v>
      </c>
      <c r="D143" s="117" t="s">
        <v>435</v>
      </c>
      <c r="E143" s="117" t="s">
        <v>722</v>
      </c>
      <c r="F143" s="26" t="s">
        <v>436</v>
      </c>
      <c r="G143" s="29" t="e">
        <v>#REF!</v>
      </c>
      <c r="H143" s="29" t="e">
        <v>#REF!</v>
      </c>
      <c r="I143" s="29">
        <v>500</v>
      </c>
      <c r="J143" s="29">
        <v>3750</v>
      </c>
      <c r="K143" s="29">
        <v>336.6</v>
      </c>
      <c r="L143" s="88">
        <v>-3413.4</v>
      </c>
      <c r="M143" s="116">
        <v>500</v>
      </c>
      <c r="N143" s="88">
        <v>0</v>
      </c>
      <c r="O143" s="29">
        <v>5000</v>
      </c>
      <c r="P143" s="44"/>
      <c r="Q143" s="44" t="s">
        <v>134</v>
      </c>
      <c r="R143" s="113" t="s">
        <v>602</v>
      </c>
    </row>
    <row r="144" spans="1:18">
      <c r="B144"/>
      <c r="C144" s="1"/>
      <c r="D144" s="117" t="s">
        <v>492</v>
      </c>
      <c r="E144" s="117" t="s">
        <v>723</v>
      </c>
      <c r="F144" s="26" t="s">
        <v>491</v>
      </c>
      <c r="G144" s="29" t="e">
        <v>#REF!</v>
      </c>
      <c r="H144" s="29" t="e">
        <v>#REF!</v>
      </c>
      <c r="I144" s="29">
        <v>4500</v>
      </c>
      <c r="J144" s="29">
        <v>0</v>
      </c>
      <c r="K144" s="29">
        <v>4372.55</v>
      </c>
      <c r="L144" s="88">
        <v>4372.55</v>
      </c>
      <c r="M144" s="116">
        <v>4500</v>
      </c>
      <c r="N144" s="88">
        <v>0</v>
      </c>
      <c r="O144" s="44"/>
      <c r="P144" s="44"/>
      <c r="Q144" s="44" t="s">
        <v>134</v>
      </c>
      <c r="R144" s="113" t="s">
        <v>602</v>
      </c>
    </row>
    <row r="145" spans="1:18">
      <c r="A145" s="3">
        <v>4840</v>
      </c>
      <c r="B145">
        <v>4840</v>
      </c>
      <c r="C145" s="1" t="s">
        <v>218</v>
      </c>
      <c r="D145" s="117" t="s">
        <v>279</v>
      </c>
      <c r="E145" s="117" t="s">
        <v>724</v>
      </c>
      <c r="F145" s="26" t="s">
        <v>29</v>
      </c>
      <c r="G145" s="29" t="e">
        <v>#REF!</v>
      </c>
      <c r="H145" s="29" t="e">
        <v>#REF!</v>
      </c>
      <c r="I145" s="29">
        <v>1000</v>
      </c>
      <c r="J145" s="29">
        <v>750</v>
      </c>
      <c r="K145" s="29">
        <v>307.39</v>
      </c>
      <c r="L145" s="88">
        <v>-442.61</v>
      </c>
      <c r="M145" s="116">
        <v>500</v>
      </c>
      <c r="N145" s="88">
        <v>-500</v>
      </c>
      <c r="O145" s="29">
        <v>1000</v>
      </c>
      <c r="P145" s="44"/>
      <c r="Q145" s="44" t="s">
        <v>134</v>
      </c>
      <c r="R145" s="113" t="s">
        <v>602</v>
      </c>
    </row>
    <row r="146" spans="1:18">
      <c r="F146" s="26"/>
      <c r="G146" s="26"/>
      <c r="H146" s="26"/>
      <c r="I146" s="10"/>
      <c r="J146" s="12"/>
      <c r="K146" s="12"/>
      <c r="L146" s="93"/>
      <c r="M146" s="93"/>
      <c r="N146" s="88" t="s">
        <v>67</v>
      </c>
      <c r="O146" s="44"/>
      <c r="P146" s="44"/>
      <c r="Q146" s="44"/>
      <c r="R146" s="113"/>
    </row>
    <row r="147" spans="1:18" ht="15.75" thickBot="1">
      <c r="F147" s="27" t="s">
        <v>140</v>
      </c>
      <c r="G147" s="24" t="e">
        <v>#REF!</v>
      </c>
      <c r="H147" s="24" t="e">
        <v>#REF!</v>
      </c>
      <c r="I147" s="24">
        <f>SUBTOTAL(109,I140:I146)</f>
        <v>16000</v>
      </c>
      <c r="J147" s="24">
        <v>13500</v>
      </c>
      <c r="K147" s="24">
        <v>10114.57</v>
      </c>
      <c r="L147" s="91">
        <v>-3385.4300000000007</v>
      </c>
      <c r="M147" s="24">
        <f t="shared" ref="M147:O147" si="13">SUBTOTAL(109,M140:M146)</f>
        <v>15200</v>
      </c>
      <c r="N147" s="24">
        <f t="shared" si="13"/>
        <v>-800</v>
      </c>
      <c r="O147" s="24">
        <f t="shared" si="13"/>
        <v>18000</v>
      </c>
      <c r="P147" s="2"/>
      <c r="Q147" s="2"/>
      <c r="R147" s="113"/>
    </row>
    <row r="148" spans="1:18" ht="15.75" thickTop="1">
      <c r="F148" s="26"/>
      <c r="G148" s="26"/>
      <c r="H148" s="26"/>
      <c r="I148" s="10"/>
      <c r="J148" s="13"/>
      <c r="K148" s="13"/>
      <c r="L148" s="93"/>
      <c r="M148" s="93"/>
      <c r="N148" s="93"/>
      <c r="O148" s="2"/>
      <c r="P148" s="2"/>
      <c r="Q148" s="2"/>
      <c r="R148" s="113"/>
    </row>
    <row r="149" spans="1:18">
      <c r="A149" s="3">
        <v>4910</v>
      </c>
      <c r="B149">
        <v>4910</v>
      </c>
      <c r="C149" s="1" t="s">
        <v>219</v>
      </c>
      <c r="D149" s="117" t="s">
        <v>280</v>
      </c>
      <c r="E149" s="117" t="s">
        <v>719</v>
      </c>
      <c r="F149" s="26" t="s">
        <v>30</v>
      </c>
      <c r="G149" s="29" t="e">
        <v>#REF!</v>
      </c>
      <c r="H149" s="29" t="e">
        <v>#REF!</v>
      </c>
      <c r="I149" s="29">
        <v>90000</v>
      </c>
      <c r="J149" s="29">
        <v>67500</v>
      </c>
      <c r="K149" s="29">
        <v>52552.87</v>
      </c>
      <c r="L149" s="88">
        <v>-14947.129999999997</v>
      </c>
      <c r="M149" s="116">
        <v>75000</v>
      </c>
      <c r="N149" s="88">
        <v>-15000</v>
      </c>
      <c r="O149" s="29">
        <v>80000</v>
      </c>
      <c r="P149" s="44"/>
      <c r="Q149" s="44" t="s">
        <v>134</v>
      </c>
      <c r="R149" s="113" t="s">
        <v>612</v>
      </c>
    </row>
    <row r="150" spans="1:18">
      <c r="A150" s="3">
        <v>5510</v>
      </c>
      <c r="B150">
        <v>5510</v>
      </c>
      <c r="C150" s="1" t="s">
        <v>220</v>
      </c>
      <c r="D150" s="117" t="s">
        <v>289</v>
      </c>
      <c r="E150" s="117" t="s">
        <v>718</v>
      </c>
      <c r="F150" s="26" t="s">
        <v>107</v>
      </c>
      <c r="G150" s="29" t="e">
        <v>#REF!</v>
      </c>
      <c r="H150" s="29" t="e">
        <v>#REF!</v>
      </c>
      <c r="I150" s="29">
        <v>10000</v>
      </c>
      <c r="J150" s="29">
        <v>7500</v>
      </c>
      <c r="K150" s="29">
        <v>2601.09</v>
      </c>
      <c r="L150" s="88">
        <v>-4898.91</v>
      </c>
      <c r="M150" s="116">
        <v>3000</v>
      </c>
      <c r="N150" s="88">
        <v>-7000</v>
      </c>
      <c r="O150" s="29">
        <v>7000</v>
      </c>
      <c r="P150" s="44"/>
      <c r="Q150" s="44" t="s">
        <v>134</v>
      </c>
      <c r="R150" s="113" t="s">
        <v>602</v>
      </c>
    </row>
    <row r="151" spans="1:18">
      <c r="F151" s="26"/>
      <c r="G151" s="26"/>
      <c r="H151" s="26"/>
      <c r="I151" s="10"/>
      <c r="J151" s="12"/>
      <c r="K151" s="12"/>
      <c r="L151" s="93"/>
      <c r="M151" s="93"/>
      <c r="N151" s="93" t="s">
        <v>67</v>
      </c>
      <c r="O151" s="2"/>
      <c r="P151" s="2"/>
      <c r="Q151" s="2"/>
      <c r="R151" s="113"/>
    </row>
    <row r="152" spans="1:18" ht="15.75" thickBot="1">
      <c r="F152" s="27" t="s">
        <v>141</v>
      </c>
      <c r="G152" s="24" t="e">
        <v>#REF!</v>
      </c>
      <c r="H152" s="24" t="e">
        <v>#REF!</v>
      </c>
      <c r="I152" s="24">
        <f>I150+I149+I147+I137+I121+I114+I108</f>
        <v>1100500</v>
      </c>
      <c r="J152" s="24">
        <f t="shared" ref="J152:O152" si="14">J150+J149+J147+J137+J121+J114+J108</f>
        <v>945627</v>
      </c>
      <c r="K152" s="24">
        <f t="shared" si="14"/>
        <v>964291.4800000001</v>
      </c>
      <c r="L152" s="24">
        <f t="shared" si="14"/>
        <v>18664.480000000025</v>
      </c>
      <c r="M152" s="24">
        <f t="shared" si="14"/>
        <v>1105341</v>
      </c>
      <c r="N152" s="24">
        <f t="shared" si="14"/>
        <v>4840.9999999999709</v>
      </c>
      <c r="O152" s="24">
        <f t="shared" si="14"/>
        <v>1235640</v>
      </c>
      <c r="P152" s="2"/>
      <c r="Q152" s="2"/>
      <c r="R152" s="113"/>
    </row>
    <row r="153" spans="1:18" ht="15.75" thickTop="1">
      <c r="F153" s="26"/>
      <c r="G153" s="26"/>
      <c r="H153" s="26"/>
      <c r="I153" s="10"/>
      <c r="J153" s="12"/>
      <c r="K153" s="12"/>
      <c r="L153" s="93"/>
      <c r="M153" s="93"/>
      <c r="N153" s="93"/>
      <c r="O153" s="2"/>
      <c r="P153" s="2"/>
      <c r="Q153" s="2"/>
      <c r="R153" s="113"/>
    </row>
    <row r="154" spans="1:18" ht="64.5">
      <c r="A154" s="3">
        <v>5800</v>
      </c>
      <c r="B154">
        <v>5800</v>
      </c>
      <c r="C154" s="1" t="s">
        <v>221</v>
      </c>
      <c r="D154" s="117" t="s">
        <v>294</v>
      </c>
      <c r="E154" s="117" t="s">
        <v>717</v>
      </c>
      <c r="F154" s="26" t="s">
        <v>1</v>
      </c>
      <c r="G154" s="29" t="e">
        <v>#REF!</v>
      </c>
      <c r="H154" s="29" t="e">
        <v>#REF!</v>
      </c>
      <c r="I154" s="29">
        <v>147000</v>
      </c>
      <c r="J154" s="29">
        <v>107906</v>
      </c>
      <c r="K154" s="29">
        <v>98177.61</v>
      </c>
      <c r="L154" s="88">
        <v>-9728.39</v>
      </c>
      <c r="M154" s="116">
        <v>128000</v>
      </c>
      <c r="N154" s="88">
        <v>-19000</v>
      </c>
      <c r="O154" s="29">
        <v>57882</v>
      </c>
      <c r="P154" s="33" t="s">
        <v>622</v>
      </c>
      <c r="Q154" s="44" t="s">
        <v>134</v>
      </c>
      <c r="R154" s="113"/>
    </row>
    <row r="155" spans="1:18">
      <c r="I155" s="10"/>
      <c r="J155" s="12"/>
      <c r="K155" s="12"/>
      <c r="L155" s="93"/>
      <c r="M155" s="93"/>
      <c r="N155" s="93"/>
      <c r="O155" s="2"/>
      <c r="P155" s="2"/>
      <c r="Q155" s="2"/>
      <c r="R155" s="113"/>
    </row>
    <row r="156" spans="1:18" ht="15.75" thickBot="1">
      <c r="F156" s="2" t="s">
        <v>142</v>
      </c>
      <c r="G156" s="24" t="e">
        <v>#REF!</v>
      </c>
      <c r="H156" s="24" t="e">
        <v>#REF!</v>
      </c>
      <c r="I156" s="24">
        <f t="shared" ref="I156:O156" si="15">I154+I152+I96+I79+I67+I61+I54+I42+I36</f>
        <v>12548427</v>
      </c>
      <c r="J156" s="24">
        <f t="shared" si="15"/>
        <v>9391572</v>
      </c>
      <c r="K156" s="24">
        <f t="shared" si="15"/>
        <v>8300827.79</v>
      </c>
      <c r="L156" s="24">
        <f t="shared" si="15"/>
        <v>-1090744.21</v>
      </c>
      <c r="M156" s="24">
        <f t="shared" si="15"/>
        <v>11265776.52</v>
      </c>
      <c r="N156" s="147">
        <f t="shared" si="15"/>
        <v>-1282650.48</v>
      </c>
      <c r="O156" s="24">
        <f t="shared" si="15"/>
        <v>13959803</v>
      </c>
      <c r="P156" s="2"/>
      <c r="Q156" s="2"/>
      <c r="R156" s="113"/>
    </row>
    <row r="157" spans="1:18" ht="15.75" thickTop="1">
      <c r="I157" s="10"/>
      <c r="J157" s="12"/>
      <c r="K157" s="12"/>
      <c r="L157" s="93"/>
      <c r="M157" s="93"/>
      <c r="N157" s="93"/>
      <c r="O157" s="2"/>
      <c r="P157" s="2"/>
      <c r="Q157" s="2"/>
      <c r="R157" s="113"/>
    </row>
    <row r="158" spans="1:18" ht="15.75" thickBot="1">
      <c r="F158" s="2" t="s">
        <v>152</v>
      </c>
      <c r="G158" s="24" t="e">
        <v>#REF!</v>
      </c>
      <c r="H158" s="24" t="e">
        <v>#REF!</v>
      </c>
      <c r="I158" s="24">
        <f>I25-I156</f>
        <v>-1312214.9800000004</v>
      </c>
      <c r="J158" s="24">
        <v>1791060.0199999996</v>
      </c>
      <c r="K158" s="24">
        <v>4111373.8499999968</v>
      </c>
      <c r="L158" s="91">
        <v>2320313.8299999982</v>
      </c>
      <c r="M158" s="24">
        <f>M25-M156</f>
        <v>1176373.4800000004</v>
      </c>
      <c r="N158" s="24">
        <f>N25-N156</f>
        <v>2488588.46</v>
      </c>
      <c r="O158" s="24">
        <f>O25-O156</f>
        <v>269867</v>
      </c>
      <c r="P158" s="2"/>
      <c r="Q158" s="2"/>
      <c r="R158" s="113"/>
    </row>
    <row r="159" spans="1:18" ht="15.75" thickTop="1">
      <c r="I159"/>
      <c r="J159" s="23"/>
      <c r="K159" s="23"/>
      <c r="L159" s="17"/>
      <c r="M159" s="17"/>
      <c r="N159" s="17"/>
      <c r="O159" s="2"/>
      <c r="P159" s="2"/>
      <c r="Q159" s="2"/>
      <c r="R159" s="113"/>
    </row>
    <row r="160" spans="1:18">
      <c r="I160" s="23"/>
      <c r="J160" s="23"/>
      <c r="K160" s="23"/>
      <c r="L160" s="17"/>
      <c r="M160" s="17"/>
      <c r="N160" s="17"/>
      <c r="O160" s="2"/>
      <c r="P160" s="2"/>
      <c r="Q160" s="2"/>
      <c r="R160" s="113"/>
    </row>
    <row r="161" spans="9:17">
      <c r="I161" s="23"/>
      <c r="J161" s="23"/>
      <c r="K161" s="23"/>
      <c r="L161" s="17"/>
      <c r="M161" s="17"/>
      <c r="N161" s="17"/>
      <c r="O161" s="2"/>
      <c r="P161" s="2"/>
      <c r="Q161" s="2"/>
    </row>
    <row r="162" spans="9:17">
      <c r="I162" s="23"/>
      <c r="J162" s="23"/>
      <c r="K162" s="23"/>
      <c r="L162" s="17"/>
      <c r="M162" s="17"/>
      <c r="N162" s="17"/>
      <c r="O162" s="2"/>
      <c r="P162" s="2"/>
      <c r="Q162" s="2"/>
    </row>
    <row r="163" spans="9:17">
      <c r="I163" s="23"/>
      <c r="J163" s="23"/>
      <c r="K163" s="23"/>
      <c r="L163" s="17"/>
      <c r="M163" s="17"/>
      <c r="N163" s="17"/>
      <c r="O163" s="2"/>
      <c r="P163" s="2"/>
      <c r="Q163" s="2"/>
    </row>
    <row r="164" spans="9:17">
      <c r="I164" s="9"/>
      <c r="J164" s="23"/>
      <c r="K164" s="23"/>
      <c r="L164" s="17"/>
      <c r="M164" s="17"/>
      <c r="N164" s="17"/>
      <c r="O164" s="2"/>
      <c r="P164" s="2"/>
      <c r="Q164" s="2"/>
    </row>
    <row r="165" spans="9:17">
      <c r="J165" s="30"/>
      <c r="K165" s="30"/>
      <c r="O165" s="2"/>
      <c r="P165" s="2"/>
      <c r="Q165" s="2"/>
    </row>
    <row r="166" spans="9:17">
      <c r="J166" s="31"/>
      <c r="K166" s="31"/>
    </row>
  </sheetData>
  <sheetProtection sort="0" autoFilter="0"/>
  <customSheetViews>
    <customSheetView guid="{7A3FB045-BAE4-4455-8C91-397201A5D2EE}" showPageBreaks="1" fitToPage="1" showAutoFilter="1" hiddenColumns="1" topLeftCell="D1">
      <pane xSplit="3" ySplit="6" topLeftCell="G154" activePane="bottomRight" state="frozen"/>
      <selection pane="bottomRight" activeCell="G156" sqref="G156"/>
      <pageMargins left="0.70866141732283472" right="0.70866141732283472" top="0.74803149606299213" bottom="0.74803149606299213" header="0.31496062992125984" footer="0.31496062992125984"/>
      <pageSetup paperSize="9" scale="54" fitToHeight="0" orientation="portrait" horizontalDpi="300" verticalDpi="300" r:id="rId1"/>
      <autoFilter ref="O1:O186" xr:uid="{41524E3A-9ECC-4EA8-9F91-11B28B76DE72}"/>
    </customSheetView>
    <customSheetView guid="{FF958679-F3CD-4847-8537-72AB16ADD977}" fitToPage="1" showAutoFilter="1" hiddenColumns="1" topLeftCell="D1">
      <pane xSplit="3" ySplit="6" topLeftCell="G7" activePane="bottomRight" state="frozen"/>
      <selection pane="bottomRight" activeCell="K5" sqref="K5"/>
      <pageMargins left="0.70866141732283472" right="0.70866141732283472" top="0.74803149606299213" bottom="0.74803149606299213" header="0.31496062992125984" footer="0.31496062992125984"/>
      <pageSetup paperSize="9" scale="54" fitToHeight="0" orientation="portrait" horizontalDpi="300" verticalDpi="300" r:id="rId2"/>
      <autoFilter ref="O1:O186" xr:uid="{C22196C2-4AD6-4E58-A2CE-1229052C8299}"/>
    </customSheetView>
    <customSheetView guid="{C9AE45B5-873E-4B5D-85A8-6DF3E73FE247}" showPageBreaks="1" fitToPage="1" showAutoFilter="1" hiddenColumns="1" topLeftCell="D1">
      <pane xSplit="3" ySplit="6" topLeftCell="G139" activePane="bottomRight" state="frozen"/>
      <selection pane="bottomRight" activeCell="D135" sqref="D135"/>
      <pageMargins left="0.70866141732283472" right="0.70866141732283472" top="0.74803149606299213" bottom="0.74803149606299213" header="0.31496062992125984" footer="0.31496062992125984"/>
      <pageSetup paperSize="9" scale="55" fitToHeight="0" orientation="portrait" horizontalDpi="300" verticalDpi="300" r:id="rId3"/>
      <autoFilter ref="O1:O186" xr:uid="{8B3025F8-FFAA-4818-8BA1-6CA56AC0680B}"/>
    </customSheetView>
  </customSheetViews>
  <mergeCells count="2">
    <mergeCell ref="F1:Q1"/>
    <mergeCell ref="F2:Q2"/>
  </mergeCells>
  <phoneticPr fontId="25" type="noConversion"/>
  <conditionalFormatting sqref="G127">
    <cfRule type="cellIs" dxfId="39" priority="43" operator="lessThan">
      <formula>-10000</formula>
    </cfRule>
    <cfRule type="cellIs" dxfId="38" priority="44" operator="greaterThan">
      <formula>10000</formula>
    </cfRule>
  </conditionalFormatting>
  <conditionalFormatting sqref="G4:H126 G128:H194">
    <cfRule type="expression" dxfId="37" priority="66">
      <formula>IF(MONTH(#REF!) &gt;6,1,0)</formula>
    </cfRule>
  </conditionalFormatting>
  <conditionalFormatting sqref="L7:L22 L24 L26:L35 L38:L41 L43:L53 L55:L60 L62:L66 N62:N66 L68:L78 L80:L95 L97:L120 L122:L126 N122:N126 L128:L136 L138:L151 N148:N151 L153:L155 L157:L169">
    <cfRule type="expression" dxfId="36" priority="45">
      <formula>ABS(L7) &gt; 10000</formula>
    </cfRule>
  </conditionalFormatting>
  <conditionalFormatting sqref="M7:M9 M11:M14 M18:M22 M24 M26:M33 M35 M38:M41 M43:M47 M49:M53 M55:M60 M62:M66 M68:M70 M72:M78 M80:M95 M97:M107 M109:M120 M122:M126 M131:M132 M136 M138:M146 M148:M151 M153:M155 M157 M159:M194">
    <cfRule type="expression" dxfId="35" priority="62">
      <formula>IF(($M7-ROUNDDOWN($K7,0)) &lt; 0, 1, 0)</formula>
    </cfRule>
  </conditionalFormatting>
  <conditionalFormatting sqref="M15">
    <cfRule type="expression" dxfId="34" priority="75">
      <formula>IF(($M15-ROUNDDOWN($K16,0)) &lt; 0, 1, 0)</formula>
    </cfRule>
  </conditionalFormatting>
  <conditionalFormatting sqref="M16">
    <cfRule type="expression" dxfId="33" priority="76">
      <formula>IF(($M16-ROUNDDOWN(#REF!,0)) &lt; 0, 1, 0)</formula>
    </cfRule>
  </conditionalFormatting>
  <conditionalFormatting sqref="M62:N66 M122:N126 M148:N151 M68:N70 N71 M72:N78 M80:N95 M97:N107 M109:N120 N128:N130 M131:N132 N133:N135 M136:N136 M138:N146 O4:R4 M4:N9 M11:N16 M18:N22 M24:N24 M26:N33 N34 M35:N35 M38:N41 M43:N47 N48 M49:N53 M55:N60 M153:N155 M157:N157 M159:N194">
    <cfRule type="expression" dxfId="32" priority="65">
      <formula>IF(MONTH(#REF!) &lt; 7,1,0)</formula>
    </cfRule>
  </conditionalFormatting>
  <conditionalFormatting sqref="N7:N41 N43:N61 N153:N155 N157 N159:N169">
    <cfRule type="expression" dxfId="31" priority="67">
      <formula>ABS(N7) &gt; 10000</formula>
    </cfRule>
  </conditionalFormatting>
  <conditionalFormatting sqref="N10">
    <cfRule type="expression" dxfId="30" priority="42">
      <formula>IF(MONTH(#REF!) &lt; 7,1,0)</formula>
    </cfRule>
  </conditionalFormatting>
  <conditionalFormatting sqref="N17">
    <cfRule type="expression" dxfId="29" priority="39">
      <formula>IF(MONTH(#REF!) &lt; 7,1,0)</formula>
    </cfRule>
  </conditionalFormatting>
  <conditionalFormatting sqref="N23">
    <cfRule type="expression" dxfId="28" priority="37">
      <formula>IF(MONTH(#REF!) &lt; 7,1,0)</formula>
    </cfRule>
  </conditionalFormatting>
  <conditionalFormatting sqref="N25">
    <cfRule type="expression" dxfId="27" priority="34">
      <formula>IF(MONTH(#REF!) &lt; 7,1,0)</formula>
    </cfRule>
  </conditionalFormatting>
  <conditionalFormatting sqref="N36:N37">
    <cfRule type="expression" dxfId="26" priority="31">
      <formula>IF(MONTH(#REF!) &lt; 7,1,0)</formula>
    </cfRule>
  </conditionalFormatting>
  <conditionalFormatting sqref="N54">
    <cfRule type="expression" dxfId="25" priority="28">
      <formula>IF(MONTH(#REF!) &lt; 7,1,0)</formula>
    </cfRule>
  </conditionalFormatting>
  <conditionalFormatting sqref="N61">
    <cfRule type="expression" dxfId="24" priority="25">
      <formula>IF(MONTH(#REF!) &lt; 7,1,0)</formula>
    </cfRule>
  </conditionalFormatting>
  <conditionalFormatting sqref="N68:N95">
    <cfRule type="expression" dxfId="23" priority="24">
      <formula>ABS(N68) &gt; 10000</formula>
    </cfRule>
  </conditionalFormatting>
  <conditionalFormatting sqref="N79">
    <cfRule type="expression" dxfId="22" priority="21">
      <formula>IF(MONTH(#REF!) &lt; 7,1,0)</formula>
    </cfRule>
  </conditionalFormatting>
  <conditionalFormatting sqref="N96">
    <cfRule type="expression" dxfId="21" priority="17">
      <formula>IF(MONTH(#REF!) &lt; 7,1,0)</formula>
    </cfRule>
  </conditionalFormatting>
  <conditionalFormatting sqref="N96:N107">
    <cfRule type="expression" dxfId="20" priority="20">
      <formula>ABS(N96) &gt; 10000</formula>
    </cfRule>
  </conditionalFormatting>
  <conditionalFormatting sqref="N108">
    <cfRule type="expression" dxfId="19" priority="13">
      <formula>IF(MONTH(#REF!) &lt; 7,1,0)</formula>
    </cfRule>
  </conditionalFormatting>
  <conditionalFormatting sqref="N108:N120">
    <cfRule type="expression" dxfId="18" priority="16">
      <formula>ABS(N108) &gt; 10000</formula>
    </cfRule>
  </conditionalFormatting>
  <conditionalFormatting sqref="N128:N146">
    <cfRule type="expression" dxfId="17" priority="12">
      <formula>ABS(N128) &gt; 10000</formula>
    </cfRule>
  </conditionalFormatting>
  <conditionalFormatting sqref="N137">
    <cfRule type="expression" dxfId="16" priority="9">
      <formula>IF(MONTH(#REF!) &lt; 7,1,0)</formula>
    </cfRule>
  </conditionalFormatting>
  <conditionalFormatting sqref="N156">
    <cfRule type="expression" dxfId="15" priority="1">
      <formula>IF(MONTH(#REF!) &lt; 7,1,0)</formula>
    </cfRule>
    <cfRule type="expression" dxfId="14" priority="4">
      <formula>ABS(N156) &gt; 10000</formula>
    </cfRule>
  </conditionalFormatting>
  <conditionalFormatting sqref="O46:O47">
    <cfRule type="expression" dxfId="13" priority="52">
      <formula>IF(($M46-ROUNDDOWN($K46,0)) &lt; 0, 1, 0)</formula>
    </cfRule>
    <cfRule type="expression" dxfId="12" priority="53">
      <formula>IF(MONTH(#REF!) &lt; 7,1,0)</formula>
    </cfRule>
  </conditionalFormatting>
  <conditionalFormatting sqref="O114">
    <cfRule type="expression" dxfId="11" priority="47">
      <formula>IF(($M114-ROUNDDOWN($K114,0)) &lt; 0, 1, 0)</formula>
    </cfRule>
    <cfRule type="expression" dxfId="10" priority="48">
      <formula>IF(MONTH(#REF!) &lt; 7,1,0)</formula>
    </cfRule>
  </conditionalFormatting>
  <conditionalFormatting sqref="P17:Q17">
    <cfRule type="expression" dxfId="9" priority="58">
      <formula>IF(($M17-ROUNDDOWN($K17,0)) &lt; 0, 1, 0)</formula>
    </cfRule>
    <cfRule type="expression" dxfId="8" priority="59">
      <formula>IF(MONTH(#REF!) &lt; 7,1,0)</formula>
    </cfRule>
  </conditionalFormatting>
  <conditionalFormatting sqref="P23:Q23">
    <cfRule type="expression" dxfId="7" priority="60">
      <formula>IF(($M23-ROUNDDOWN($K23,0)) &lt; 0, 1, 0)</formula>
    </cfRule>
    <cfRule type="expression" dxfId="6" priority="61">
      <formula>IF(MONTH(#REF!) &lt; 7,1,0)</formula>
    </cfRule>
  </conditionalFormatting>
  <conditionalFormatting sqref="P25:Q25">
    <cfRule type="expression" dxfId="5" priority="56">
      <formula>IF(($M25-ROUNDDOWN($K25,0)) &lt; 0, 1, 0)</formula>
    </cfRule>
    <cfRule type="expression" dxfId="4" priority="57">
      <formula>IF(MONTH(#REF!) &lt; 7,1,0)</formula>
    </cfRule>
  </conditionalFormatting>
  <pageMargins left="0.70866141732283472" right="0.70866141732283472" top="0.74803149606299213" bottom="0.74803149606299213" header="0.31496062992125984" footer="0.31496062992125984"/>
  <pageSetup paperSize="9" scale="83" fitToHeight="0" orientation="landscape" horizontalDpi="300" verticalDpi="300"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8"/>
  <sheetViews>
    <sheetView topLeftCell="B1" zoomScaleNormal="100" workbookViewId="0">
      <pane ySplit="4" topLeftCell="A5" activePane="bottomLeft" state="frozen"/>
      <selection activeCell="B1" sqref="A1:H1"/>
      <selection pane="bottomLeft" activeCell="H13" sqref="H13"/>
    </sheetView>
  </sheetViews>
  <sheetFormatPr defaultColWidth="9.140625" defaultRowHeight="15"/>
  <cols>
    <col min="1" max="1" width="0" hidden="1" customWidth="1"/>
    <col min="2" max="2" width="30.7109375" customWidth="1"/>
    <col min="3" max="3" width="15.7109375" customWidth="1"/>
    <col min="4" max="6" width="15.7109375" hidden="1" customWidth="1"/>
    <col min="7" max="7" width="15.7109375" style="115" customWidth="1"/>
    <col min="8" max="8" width="15.7109375" customWidth="1"/>
    <col min="9" max="9" width="30.7109375" customWidth="1"/>
    <col min="10" max="10" width="15.7109375" customWidth="1"/>
    <col min="11" max="11" width="30.7109375" hidden="1" customWidth="1"/>
  </cols>
  <sheetData>
    <row r="1" spans="1:12">
      <c r="B1" s="149" t="s">
        <v>652</v>
      </c>
      <c r="C1" s="149"/>
      <c r="D1" s="149"/>
      <c r="E1" s="149"/>
      <c r="F1" s="149"/>
      <c r="G1" s="149"/>
      <c r="H1" s="149"/>
      <c r="I1" s="149"/>
      <c r="J1" s="149"/>
      <c r="K1" s="124"/>
      <c r="L1" s="124"/>
    </row>
    <row r="2" spans="1:12">
      <c r="B2" s="21"/>
    </row>
    <row r="3" spans="1:12">
      <c r="B3" s="22"/>
      <c r="C3" s="48" t="s">
        <v>120</v>
      </c>
      <c r="D3" s="48" t="s">
        <v>120</v>
      </c>
      <c r="E3" s="48" t="s">
        <v>120</v>
      </c>
      <c r="F3" s="48" t="s">
        <v>120</v>
      </c>
      <c r="G3" s="48" t="s">
        <v>120</v>
      </c>
      <c r="H3" s="48" t="s">
        <v>120</v>
      </c>
    </row>
    <row r="4" spans="1:12" s="46" customFormat="1" ht="74.25" customHeight="1">
      <c r="A4" s="51" t="s">
        <v>385</v>
      </c>
      <c r="B4" s="51" t="s">
        <v>386</v>
      </c>
      <c r="C4" s="51" t="s">
        <v>579</v>
      </c>
      <c r="D4" s="51" t="s">
        <v>580</v>
      </c>
      <c r="E4" s="51" t="s">
        <v>581</v>
      </c>
      <c r="F4" s="112" t="s">
        <v>479</v>
      </c>
      <c r="G4" s="78" t="s">
        <v>588</v>
      </c>
      <c r="H4" s="78" t="s">
        <v>587</v>
      </c>
      <c r="I4" s="78" t="s">
        <v>591</v>
      </c>
      <c r="J4" s="79" t="s">
        <v>487</v>
      </c>
      <c r="K4" s="78" t="s">
        <v>598</v>
      </c>
    </row>
    <row r="5" spans="1:12" s="46" customFormat="1" ht="63.75">
      <c r="A5" s="26" t="s">
        <v>367</v>
      </c>
      <c r="B5" s="26" t="s">
        <v>379</v>
      </c>
      <c r="C5" s="29">
        <v>854000</v>
      </c>
      <c r="D5" s="29">
        <v>640500</v>
      </c>
      <c r="E5" s="29">
        <v>716361.73999999987</v>
      </c>
      <c r="F5" s="95">
        <v>75861.739999999874</v>
      </c>
      <c r="G5" s="29">
        <v>1016362</v>
      </c>
      <c r="H5" s="29">
        <v>1224600.3</v>
      </c>
      <c r="I5" s="2" t="s">
        <v>649</v>
      </c>
      <c r="J5" s="43" t="s">
        <v>374</v>
      </c>
      <c r="K5" s="146" t="s">
        <v>644</v>
      </c>
    </row>
    <row r="6" spans="1:12" s="46" customFormat="1" ht="76.5">
      <c r="A6" s="26" t="s">
        <v>378</v>
      </c>
      <c r="B6" s="5" t="s">
        <v>380</v>
      </c>
      <c r="C6" s="29">
        <v>415000</v>
      </c>
      <c r="D6" s="29">
        <v>311250</v>
      </c>
      <c r="E6" s="29">
        <v>122620.39</v>
      </c>
      <c r="F6" s="95">
        <v>-188629.61</v>
      </c>
      <c r="G6" s="29">
        <v>204082</v>
      </c>
      <c r="H6" s="29">
        <v>415000</v>
      </c>
      <c r="I6" s="47" t="s">
        <v>648</v>
      </c>
      <c r="J6" s="43" t="s">
        <v>374</v>
      </c>
    </row>
    <row r="7" spans="1:12" s="46" customFormat="1" ht="140.25">
      <c r="A7" s="26"/>
      <c r="B7" s="26" t="s">
        <v>639</v>
      </c>
      <c r="C7" s="29"/>
      <c r="D7" s="29"/>
      <c r="E7" s="29"/>
      <c r="F7" s="95"/>
      <c r="G7" s="113"/>
      <c r="H7" s="29">
        <v>250000</v>
      </c>
      <c r="I7" s="47" t="s">
        <v>642</v>
      </c>
      <c r="J7" s="43" t="s">
        <v>374</v>
      </c>
    </row>
    <row r="8" spans="1:12" s="46" customFormat="1" ht="38.25">
      <c r="A8" s="26"/>
      <c r="B8" s="26" t="s">
        <v>667</v>
      </c>
      <c r="C8" s="29">
        <v>0</v>
      </c>
      <c r="D8" s="29"/>
      <c r="E8" s="29"/>
      <c r="F8" s="95"/>
      <c r="G8" s="113">
        <v>0</v>
      </c>
      <c r="H8" s="29">
        <v>200000</v>
      </c>
      <c r="I8" s="33" t="s">
        <v>666</v>
      </c>
      <c r="J8" s="43"/>
    </row>
    <row r="9" spans="1:12" s="46" customFormat="1" ht="13.5" thickBot="1">
      <c r="B9" s="4" t="s">
        <v>352</v>
      </c>
      <c r="C9" s="24">
        <f>SUM(C5:C8)</f>
        <v>1269000</v>
      </c>
      <c r="D9" s="24">
        <v>951750</v>
      </c>
      <c r="E9" s="24">
        <v>838982.12999999989</v>
      </c>
      <c r="F9" s="96">
        <v>-112767.87000000011</v>
      </c>
      <c r="G9" s="24">
        <f>SUM(G5:G8)</f>
        <v>1220444</v>
      </c>
      <c r="H9" s="24">
        <f>SUM(H5:H8)</f>
        <v>2089600.3</v>
      </c>
    </row>
    <row r="10" spans="1:12" s="46" customFormat="1" ht="13.5" thickTop="1">
      <c r="B10" s="125"/>
      <c r="C10" s="126"/>
      <c r="E10" s="126"/>
      <c r="G10" s="127"/>
    </row>
    <row r="11" spans="1:12" s="46" customFormat="1" ht="12.75">
      <c r="B11" s="55"/>
      <c r="E11" s="23"/>
      <c r="G11" s="127"/>
    </row>
    <row r="12" spans="1:12" s="46" customFormat="1" ht="12.75">
      <c r="G12" s="127"/>
    </row>
    <row r="13" spans="1:12" s="46" customFormat="1" ht="12.75">
      <c r="G13" s="127"/>
    </row>
    <row r="14" spans="1:12" s="46" customFormat="1" ht="12.75">
      <c r="G14" s="127"/>
    </row>
    <row r="15" spans="1:12" s="46" customFormat="1" ht="12.75">
      <c r="G15" s="128"/>
    </row>
    <row r="16" spans="1:12" s="46" customFormat="1" ht="12.75">
      <c r="G16" s="127"/>
    </row>
    <row r="20" spans="2:7">
      <c r="B20" s="5"/>
      <c r="C20" s="29"/>
      <c r="D20" s="29"/>
      <c r="E20" s="29"/>
      <c r="F20" s="29"/>
      <c r="G20" s="113"/>
    </row>
    <row r="21" spans="2:7">
      <c r="B21" s="5"/>
      <c r="C21" s="29"/>
      <c r="D21" s="29"/>
      <c r="E21" s="29"/>
      <c r="F21" s="29"/>
      <c r="G21" s="113"/>
    </row>
    <row r="22" spans="2:7">
      <c r="B22" s="49"/>
      <c r="C22" s="29"/>
      <c r="D22" s="29"/>
      <c r="E22" s="29"/>
      <c r="F22" s="29"/>
      <c r="G22" s="113"/>
    </row>
    <row r="23" spans="2:7">
      <c r="B23" s="50"/>
      <c r="C23" s="41"/>
      <c r="D23" s="29"/>
      <c r="E23" s="29"/>
      <c r="F23" s="29"/>
      <c r="G23" s="113"/>
    </row>
    <row r="24" spans="2:7">
      <c r="B24" s="46"/>
      <c r="C24" s="29"/>
      <c r="D24" s="29"/>
      <c r="E24" s="29"/>
      <c r="F24" s="29"/>
      <c r="G24" s="113"/>
    </row>
    <row r="25" spans="2:7">
      <c r="B25" s="5"/>
      <c r="C25" s="29"/>
      <c r="D25" s="29"/>
      <c r="E25" s="29"/>
      <c r="F25" s="29"/>
      <c r="G25" s="113"/>
    </row>
    <row r="26" spans="2:7">
      <c r="B26" s="5"/>
      <c r="C26" s="29"/>
      <c r="D26" s="29"/>
      <c r="E26" s="29"/>
      <c r="F26" s="29"/>
      <c r="G26" s="113"/>
    </row>
    <row r="27" spans="2:7">
      <c r="B27" s="5"/>
      <c r="C27" s="29"/>
      <c r="D27" s="29"/>
      <c r="E27" s="29"/>
      <c r="F27" s="29"/>
      <c r="G27" s="113"/>
    </row>
    <row r="28" spans="2:7">
      <c r="B28" s="5"/>
      <c r="C28" s="29"/>
      <c r="D28" s="29"/>
      <c r="E28" s="29"/>
      <c r="F28" s="29"/>
      <c r="G28" s="113"/>
    </row>
  </sheetData>
  <autoFilter ref="A4:K7" xr:uid="{00000000-0001-0000-0200-000000000000}"/>
  <customSheetViews>
    <customSheetView guid="{7A3FB045-BAE4-4455-8C91-397201A5D2EE}" fitToPage="1" hiddenColumns="1" topLeftCell="A10">
      <selection activeCell="A29" sqref="A29"/>
      <pageMargins left="0.7" right="0.7" top="0.75" bottom="0.75" header="0.3" footer="0.3"/>
      <pageSetup paperSize="9" scale="69" fitToHeight="0" orientation="landscape" r:id="rId1"/>
    </customSheetView>
    <customSheetView guid="{FF958679-F3CD-4847-8537-72AB16ADD977}" fitToPage="1" hiddenColumns="1" topLeftCell="A4">
      <selection activeCell="H11" sqref="H11"/>
      <pageMargins left="0.7" right="0.7" top="0.75" bottom="0.75" header="0.3" footer="0.3"/>
      <pageSetup paperSize="9" scale="69" fitToHeight="0" orientation="landscape" r:id="rId2"/>
    </customSheetView>
    <customSheetView guid="{C9AE45B5-873E-4B5D-85A8-6DF3E73FE247}" fitToPage="1" hiddenColumns="1" topLeftCell="A4">
      <selection activeCell="A10" sqref="A10"/>
      <pageMargins left="0.7" right="0.7" top="0.75" bottom="0.75" header="0.3" footer="0.3"/>
      <pageSetup paperSize="9" scale="69" fitToHeight="0" orientation="landscape" r:id="rId3"/>
    </customSheetView>
  </customSheetViews>
  <mergeCells count="1">
    <mergeCell ref="B1:J1"/>
  </mergeCells>
  <conditionalFormatting sqref="F5:F9">
    <cfRule type="cellIs" dxfId="3" priority="13" operator="lessThan">
      <formula>-10000</formula>
    </cfRule>
    <cfRule type="cellIs" dxfId="2" priority="14" operator="greaterThan">
      <formula>10000</formula>
    </cfRule>
  </conditionalFormatting>
  <conditionalFormatting sqref="G4:K4">
    <cfRule type="expression" dxfId="1" priority="1">
      <formula>IF(MONTH(#REF!) &lt; 7,1,0)</formula>
    </cfRule>
  </conditionalFormatting>
  <pageMargins left="0.7" right="0.7" top="0.75" bottom="0.75" header="0.3" footer="0.3"/>
  <pageSetup paperSize="9" fitToHeight="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AD153-E42A-40DF-9245-897BC50F3172}">
  <sheetPr>
    <pageSetUpPr fitToPage="1"/>
  </sheetPr>
  <dimension ref="A1:J4994"/>
  <sheetViews>
    <sheetView zoomScaleNormal="100" workbookViewId="0">
      <selection activeCell="A33" sqref="A33"/>
    </sheetView>
  </sheetViews>
  <sheetFormatPr defaultColWidth="9.140625" defaultRowHeight="15"/>
  <cols>
    <col min="1" max="1" width="50.5703125" style="34" customWidth="1"/>
    <col min="2" max="2" width="14.5703125" style="40" customWidth="1"/>
    <col min="3" max="3" width="14.5703125" style="34" customWidth="1"/>
    <col min="4" max="4" width="9.140625" bestFit="1" customWidth="1"/>
    <col min="5" max="5" width="9.140625" customWidth="1"/>
    <col min="6" max="6" width="12.5703125" bestFit="1" customWidth="1"/>
    <col min="7" max="7" width="11.7109375" bestFit="1" customWidth="1"/>
    <col min="8" max="8" width="13.5703125" bestFit="1" customWidth="1"/>
    <col min="9" max="9" width="10.85546875" bestFit="1" customWidth="1"/>
    <col min="11" max="11" width="12.42578125" bestFit="1" customWidth="1"/>
  </cols>
  <sheetData>
    <row r="1" spans="1:10">
      <c r="A1" s="150" t="s">
        <v>476</v>
      </c>
      <c r="B1" s="150"/>
      <c r="C1" s="150"/>
    </row>
    <row r="2" spans="1:10">
      <c r="A2" s="150" t="s">
        <v>578</v>
      </c>
      <c r="B2" s="150"/>
      <c r="C2" s="150"/>
    </row>
    <row r="3" spans="1:10">
      <c r="A3" s="107"/>
      <c r="B3" s="119"/>
      <c r="C3" s="104"/>
    </row>
    <row r="4" spans="1:10">
      <c r="A4" s="102"/>
      <c r="B4" s="120"/>
      <c r="C4" s="120"/>
      <c r="H4" s="72"/>
    </row>
    <row r="5" spans="1:10">
      <c r="A5" s="102"/>
      <c r="B5" s="97" t="s">
        <v>120</v>
      </c>
      <c r="C5" s="97" t="s">
        <v>120</v>
      </c>
    </row>
    <row r="6" spans="1:10">
      <c r="A6" s="102"/>
      <c r="B6" s="97"/>
      <c r="C6" s="97"/>
    </row>
    <row r="7" spans="1:10">
      <c r="A7" s="103" t="s">
        <v>338</v>
      </c>
      <c r="B7" s="97"/>
      <c r="C7" s="97"/>
    </row>
    <row r="8" spans="1:10">
      <c r="A8" s="104" t="s">
        <v>339</v>
      </c>
      <c r="B8" s="98"/>
      <c r="C8" s="97">
        <v>2094653.0200000005</v>
      </c>
      <c r="H8" s="76"/>
      <c r="I8" s="77"/>
    </row>
    <row r="9" spans="1:10">
      <c r="A9" s="102"/>
      <c r="B9" s="98"/>
      <c r="C9" s="98"/>
      <c r="I9" s="77"/>
    </row>
    <row r="10" spans="1:10">
      <c r="A10" s="103" t="s">
        <v>340</v>
      </c>
      <c r="B10" s="97"/>
      <c r="C10" s="97"/>
      <c r="D10" s="118"/>
      <c r="I10" s="77"/>
    </row>
    <row r="11" spans="1:10">
      <c r="A11" s="104" t="s">
        <v>225</v>
      </c>
      <c r="B11" s="98">
        <v>493590.6</v>
      </c>
      <c r="C11" s="98"/>
      <c r="I11" s="77"/>
    </row>
    <row r="12" spans="1:10">
      <c r="A12" s="102" t="s">
        <v>341</v>
      </c>
      <c r="B12" s="99">
        <v>9856020.5499999989</v>
      </c>
      <c r="C12" s="98"/>
      <c r="I12" s="77"/>
    </row>
    <row r="13" spans="1:10" ht="15.75" thickBot="1">
      <c r="A13" s="105"/>
      <c r="B13" s="100">
        <f>SUM(B11:B12)</f>
        <v>10349611.149999999</v>
      </c>
      <c r="C13" s="98"/>
      <c r="F13" s="76"/>
    </row>
    <row r="14" spans="1:10" ht="15.75" thickTop="1">
      <c r="A14" s="103" t="s">
        <v>342</v>
      </c>
      <c r="B14" s="97"/>
      <c r="C14" s="97"/>
      <c r="F14" s="76"/>
    </row>
    <row r="15" spans="1:10">
      <c r="A15" s="102" t="s">
        <v>343</v>
      </c>
      <c r="B15" s="98">
        <v>1435644.35</v>
      </c>
      <c r="C15" s="98"/>
      <c r="F15" s="76"/>
      <c r="I15" s="151"/>
      <c r="J15" s="152"/>
    </row>
    <row r="16" spans="1:10">
      <c r="A16" s="102" t="s">
        <v>474</v>
      </c>
      <c r="B16" s="99">
        <v>2319946.52</v>
      </c>
      <c r="C16" s="98"/>
      <c r="F16" s="76"/>
    </row>
    <row r="17" spans="1:7" ht="15.75" thickBot="1">
      <c r="A17" s="102"/>
      <c r="B17" s="100">
        <f>SUM(B15:B16)</f>
        <v>3755590.87</v>
      </c>
      <c r="C17" s="98"/>
      <c r="F17" s="76"/>
    </row>
    <row r="18" spans="1:7" ht="15.75" thickTop="1">
      <c r="A18" s="106"/>
      <c r="B18" s="98"/>
      <c r="C18" s="98"/>
      <c r="F18" s="76"/>
    </row>
    <row r="19" spans="1:7">
      <c r="A19" s="103" t="s">
        <v>344</v>
      </c>
      <c r="B19" s="97"/>
      <c r="C19" s="97">
        <f>B13-(B16+B15)</f>
        <v>6594020.2799999984</v>
      </c>
      <c r="F19" s="76"/>
    </row>
    <row r="20" spans="1:7" ht="15.75" thickBot="1">
      <c r="A20" s="103" t="s">
        <v>345</v>
      </c>
      <c r="B20" s="97"/>
      <c r="C20" s="101">
        <f>SUM(C8:C19)</f>
        <v>8688673.2999999989</v>
      </c>
      <c r="F20" s="76"/>
    </row>
    <row r="21" spans="1:7" ht="15.75" thickTop="1">
      <c r="A21" s="106"/>
      <c r="B21" s="98"/>
      <c r="C21" s="98"/>
      <c r="F21" s="76"/>
    </row>
    <row r="22" spans="1:7">
      <c r="A22" s="103" t="s">
        <v>346</v>
      </c>
      <c r="B22" s="97"/>
      <c r="C22" s="97"/>
      <c r="F22" s="76"/>
    </row>
    <row r="23" spans="1:7">
      <c r="A23" s="102" t="s">
        <v>347</v>
      </c>
      <c r="B23" s="98"/>
      <c r="C23" s="98">
        <v>-29528000</v>
      </c>
    </row>
    <row r="24" spans="1:7">
      <c r="A24" s="102" t="s">
        <v>62</v>
      </c>
      <c r="B24" s="98"/>
      <c r="C24" s="98">
        <v>29528000</v>
      </c>
    </row>
    <row r="25" spans="1:7" ht="15.75" thickBot="1">
      <c r="A25" s="107" t="s">
        <v>348</v>
      </c>
      <c r="B25" s="98"/>
      <c r="C25" s="101">
        <f>C24+C23+C20</f>
        <v>8688673.2999999989</v>
      </c>
    </row>
    <row r="26" spans="1:7" ht="15.75" thickTop="1">
      <c r="A26" s="108"/>
      <c r="B26" s="98"/>
      <c r="C26" s="98"/>
    </row>
    <row r="27" spans="1:7">
      <c r="A27" s="108"/>
      <c r="B27" s="98"/>
      <c r="C27" s="98"/>
    </row>
    <row r="28" spans="1:7">
      <c r="A28" s="106"/>
      <c r="B28" s="98"/>
      <c r="C28" s="98"/>
    </row>
    <row r="29" spans="1:7">
      <c r="A29" s="103" t="s">
        <v>63</v>
      </c>
      <c r="B29" s="97"/>
      <c r="C29" s="97"/>
    </row>
    <row r="30" spans="1:7">
      <c r="A30" s="102" t="s">
        <v>349</v>
      </c>
      <c r="B30" s="98">
        <v>1499999.71</v>
      </c>
      <c r="C30" s="98"/>
      <c r="G30" s="36"/>
    </row>
    <row r="31" spans="1:7">
      <c r="A31" s="102" t="s">
        <v>350</v>
      </c>
      <c r="B31" s="99">
        <v>7188673.5899999999</v>
      </c>
      <c r="C31" s="98"/>
      <c r="G31" s="36"/>
    </row>
    <row r="32" spans="1:7">
      <c r="A32" s="102"/>
      <c r="B32" s="98"/>
      <c r="C32" s="98"/>
    </row>
    <row r="33" spans="1:5" ht="15.75" thickBot="1">
      <c r="A33" s="102"/>
      <c r="B33" s="98"/>
      <c r="C33" s="101">
        <f>SUM(B30:B31)</f>
        <v>8688673.3000000007</v>
      </c>
      <c r="E33" s="54"/>
    </row>
    <row r="34" spans="1:5" ht="15.75" thickTop="1">
      <c r="A34" s="107"/>
      <c r="B34" s="98"/>
      <c r="C34" s="98"/>
    </row>
    <row r="35" spans="1:5">
      <c r="A35" s="109"/>
      <c r="B35" s="36"/>
      <c r="C35" s="36"/>
    </row>
    <row r="36" spans="1:5">
      <c r="A36" s="109"/>
      <c r="B36" s="36"/>
      <c r="C36" s="36"/>
    </row>
    <row r="37" spans="1:5">
      <c r="A37" s="110"/>
      <c r="B37" s="35"/>
      <c r="C37" s="35"/>
    </row>
    <row r="38" spans="1:5">
      <c r="A38" s="111"/>
      <c r="B38" s="36"/>
      <c r="C38" s="36"/>
    </row>
    <row r="39" spans="1:5">
      <c r="A39" s="38"/>
      <c r="B39" s="35"/>
      <c r="C39" s="35"/>
    </row>
    <row r="40" spans="1:5">
      <c r="A40" s="37"/>
      <c r="B40" s="36"/>
      <c r="C40" s="36"/>
    </row>
    <row r="41" spans="1:5">
      <c r="A41" s="38"/>
      <c r="B41" s="35"/>
      <c r="C41" s="35"/>
    </row>
    <row r="42" spans="1:5">
      <c r="A42" s="39"/>
      <c r="B42" s="35"/>
      <c r="C42" s="35"/>
    </row>
    <row r="43" spans="1:5">
      <c r="A43" s="37"/>
      <c r="B43" s="36"/>
      <c r="C43" s="36"/>
    </row>
    <row r="44" spans="1:5">
      <c r="A44" s="37"/>
      <c r="B44" s="36"/>
      <c r="C44" s="36"/>
    </row>
    <row r="45" spans="1:5">
      <c r="A45" s="37"/>
      <c r="B45" s="36"/>
      <c r="C45" s="36"/>
    </row>
    <row r="46" spans="1:5">
      <c r="A46" s="37"/>
      <c r="B46" s="36"/>
      <c r="C46" s="36"/>
    </row>
    <row r="47" spans="1:5">
      <c r="A47" s="37"/>
      <c r="B47" s="36"/>
      <c r="C47" s="36"/>
    </row>
    <row r="48" spans="1:5">
      <c r="A48" s="37"/>
      <c r="B48" s="36"/>
      <c r="C48" s="36"/>
    </row>
    <row r="49" spans="2:2">
      <c r="B49" s="34"/>
    </row>
    <row r="50" spans="2:2">
      <c r="B50" s="34"/>
    </row>
    <row r="51" spans="2:2">
      <c r="B51" s="34"/>
    </row>
    <row r="52" spans="2:2">
      <c r="B52" s="34"/>
    </row>
    <row r="53" spans="2:2">
      <c r="B53" s="34"/>
    </row>
    <row r="54" spans="2:2">
      <c r="B54" s="34"/>
    </row>
    <row r="55" spans="2:2">
      <c r="B55" s="34"/>
    </row>
    <row r="56" spans="2:2">
      <c r="B56" s="34"/>
    </row>
    <row r="57" spans="2:2">
      <c r="B57" s="34"/>
    </row>
    <row r="58" spans="2:2">
      <c r="B58" s="34"/>
    </row>
    <row r="59" spans="2:2">
      <c r="B59" s="34"/>
    </row>
    <row r="60" spans="2:2">
      <c r="B60" s="34"/>
    </row>
    <row r="61" spans="2:2">
      <c r="B61" s="34"/>
    </row>
    <row r="62" spans="2:2">
      <c r="B62" s="34"/>
    </row>
    <row r="63" spans="2:2">
      <c r="B63" s="34"/>
    </row>
    <row r="64" spans="2:2">
      <c r="B64" s="34"/>
    </row>
    <row r="65" spans="2:2">
      <c r="B65" s="34"/>
    </row>
    <row r="66" spans="2:2">
      <c r="B66" s="34"/>
    </row>
    <row r="67" spans="2:2">
      <c r="B67" s="34"/>
    </row>
    <row r="68" spans="2:2">
      <c r="B68" s="34"/>
    </row>
    <row r="69" spans="2:2">
      <c r="B69" s="34"/>
    </row>
    <row r="70" spans="2:2">
      <c r="B70" s="34"/>
    </row>
    <row r="71" spans="2:2">
      <c r="B71" s="34"/>
    </row>
    <row r="72" spans="2:2">
      <c r="B72" s="34"/>
    </row>
    <row r="73" spans="2:2">
      <c r="B73" s="34"/>
    </row>
    <row r="74" spans="2:2">
      <c r="B74" s="34"/>
    </row>
    <row r="75" spans="2:2">
      <c r="B75" s="34"/>
    </row>
    <row r="76" spans="2:2">
      <c r="B76" s="34"/>
    </row>
    <row r="77" spans="2:2">
      <c r="B77" s="34"/>
    </row>
    <row r="78" spans="2:2">
      <c r="B78" s="34"/>
    </row>
    <row r="79" spans="2:2">
      <c r="B79" s="34"/>
    </row>
    <row r="80" spans="2:2">
      <c r="B80" s="34"/>
    </row>
    <row r="81" spans="2:2">
      <c r="B81" s="34"/>
    </row>
    <row r="82" spans="2:2">
      <c r="B82" s="34"/>
    </row>
    <row r="83" spans="2:2">
      <c r="B83" s="34"/>
    </row>
    <row r="84" spans="2:2">
      <c r="B84" s="34"/>
    </row>
    <row r="85" spans="2:2">
      <c r="B85" s="34"/>
    </row>
    <row r="86" spans="2:2">
      <c r="B86" s="34"/>
    </row>
    <row r="87" spans="2:2">
      <c r="B87" s="34"/>
    </row>
    <row r="88" spans="2:2">
      <c r="B88" s="34"/>
    </row>
    <row r="89" spans="2:2">
      <c r="B89" s="34"/>
    </row>
    <row r="90" spans="2:2">
      <c r="B90" s="34"/>
    </row>
    <row r="91" spans="2:2">
      <c r="B91" s="34"/>
    </row>
    <row r="92" spans="2:2">
      <c r="B92" s="34"/>
    </row>
    <row r="93" spans="2:2">
      <c r="B93" s="34"/>
    </row>
    <row r="94" spans="2:2">
      <c r="B94" s="34"/>
    </row>
    <row r="95" spans="2:2">
      <c r="B95" s="34"/>
    </row>
    <row r="96" spans="2:2">
      <c r="B96" s="34"/>
    </row>
    <row r="97" spans="2:2">
      <c r="B97" s="34"/>
    </row>
    <row r="98" spans="2:2">
      <c r="B98" s="34"/>
    </row>
    <row r="99" spans="2:2">
      <c r="B99" s="34"/>
    </row>
    <row r="100" spans="2:2">
      <c r="B100" s="34"/>
    </row>
    <row r="101" spans="2:2">
      <c r="B101" s="34"/>
    </row>
    <row r="102" spans="2:2">
      <c r="B102" s="34"/>
    </row>
    <row r="103" spans="2:2">
      <c r="B103" s="34"/>
    </row>
    <row r="104" spans="2:2">
      <c r="B104" s="34"/>
    </row>
    <row r="105" spans="2:2">
      <c r="B105" s="34"/>
    </row>
    <row r="106" spans="2:2">
      <c r="B106" s="34"/>
    </row>
    <row r="107" spans="2:2">
      <c r="B107" s="34"/>
    </row>
    <row r="108" spans="2:2">
      <c r="B108" s="34"/>
    </row>
    <row r="109" spans="2:2">
      <c r="B109" s="34"/>
    </row>
    <row r="110" spans="2:2">
      <c r="B110" s="34"/>
    </row>
    <row r="111" spans="2:2">
      <c r="B111" s="34"/>
    </row>
    <row r="112" spans="2:2">
      <c r="B112" s="34"/>
    </row>
    <row r="113" spans="2:2">
      <c r="B113" s="34"/>
    </row>
    <row r="114" spans="2:2">
      <c r="B114" s="34"/>
    </row>
    <row r="115" spans="2:2">
      <c r="B115" s="34"/>
    </row>
    <row r="116" spans="2:2">
      <c r="B116" s="34"/>
    </row>
    <row r="117" spans="2:2">
      <c r="B117" s="34"/>
    </row>
    <row r="118" spans="2:2">
      <c r="B118" s="34"/>
    </row>
    <row r="119" spans="2:2">
      <c r="B119" s="34"/>
    </row>
    <row r="120" spans="2:2">
      <c r="B120" s="34"/>
    </row>
    <row r="121" spans="2:2">
      <c r="B121" s="34"/>
    </row>
    <row r="122" spans="2:2">
      <c r="B122" s="34"/>
    </row>
    <row r="123" spans="2:2">
      <c r="B123" s="34"/>
    </row>
    <row r="124" spans="2:2">
      <c r="B124" s="34"/>
    </row>
    <row r="125" spans="2:2">
      <c r="B125" s="34"/>
    </row>
    <row r="126" spans="2:2">
      <c r="B126" s="34"/>
    </row>
    <row r="127" spans="2:2">
      <c r="B127" s="34"/>
    </row>
    <row r="128" spans="2:2">
      <c r="B128" s="34"/>
    </row>
    <row r="129" spans="2:2">
      <c r="B129" s="34"/>
    </row>
    <row r="130" spans="2:2">
      <c r="B130" s="34"/>
    </row>
    <row r="131" spans="2:2">
      <c r="B131" s="34"/>
    </row>
    <row r="132" spans="2:2">
      <c r="B132" s="34"/>
    </row>
    <row r="133" spans="2:2">
      <c r="B133" s="34"/>
    </row>
    <row r="134" spans="2:2">
      <c r="B134" s="34"/>
    </row>
    <row r="135" spans="2:2">
      <c r="B135" s="34"/>
    </row>
    <row r="136" spans="2:2">
      <c r="B136" s="34"/>
    </row>
    <row r="137" spans="2:2">
      <c r="B137" s="34"/>
    </row>
    <row r="138" spans="2:2">
      <c r="B138" s="34"/>
    </row>
    <row r="139" spans="2:2">
      <c r="B139" s="34"/>
    </row>
    <row r="140" spans="2:2">
      <c r="B140" s="34"/>
    </row>
    <row r="141" spans="2:2">
      <c r="B141" s="34"/>
    </row>
    <row r="142" spans="2:2">
      <c r="B142" s="34"/>
    </row>
    <row r="143" spans="2:2">
      <c r="B143" s="34"/>
    </row>
    <row r="144" spans="2:2">
      <c r="B144" s="34"/>
    </row>
    <row r="145" spans="2:2">
      <c r="B145" s="34"/>
    </row>
    <row r="146" spans="2:2">
      <c r="B146" s="34"/>
    </row>
    <row r="147" spans="2:2">
      <c r="B147" s="34"/>
    </row>
    <row r="148" spans="2:2">
      <c r="B148" s="34"/>
    </row>
    <row r="149" spans="2:2">
      <c r="B149" s="34"/>
    </row>
    <row r="150" spans="2:2">
      <c r="B150" s="34"/>
    </row>
    <row r="151" spans="2:2">
      <c r="B151" s="34"/>
    </row>
    <row r="152" spans="2:2">
      <c r="B152" s="34"/>
    </row>
    <row r="153" spans="2:2">
      <c r="B153" s="34"/>
    </row>
    <row r="154" spans="2:2">
      <c r="B154" s="34"/>
    </row>
    <row r="155" spans="2:2">
      <c r="B155" s="34"/>
    </row>
    <row r="156" spans="2:2">
      <c r="B156" s="34"/>
    </row>
    <row r="157" spans="2:2">
      <c r="B157" s="34"/>
    </row>
    <row r="158" spans="2:2">
      <c r="B158" s="34"/>
    </row>
    <row r="159" spans="2:2">
      <c r="B159" s="34"/>
    </row>
    <row r="160" spans="2:2">
      <c r="B160" s="34"/>
    </row>
    <row r="161" spans="2:2">
      <c r="B161" s="34"/>
    </row>
    <row r="162" spans="2:2">
      <c r="B162" s="34"/>
    </row>
    <row r="163" spans="2:2">
      <c r="B163" s="34"/>
    </row>
    <row r="164" spans="2:2">
      <c r="B164" s="34"/>
    </row>
    <row r="165" spans="2:2">
      <c r="B165" s="34"/>
    </row>
    <row r="166" spans="2:2">
      <c r="B166" s="34"/>
    </row>
    <row r="167" spans="2:2">
      <c r="B167" s="34"/>
    </row>
    <row r="168" spans="2:2">
      <c r="B168" s="34"/>
    </row>
    <row r="169" spans="2:2">
      <c r="B169" s="34"/>
    </row>
    <row r="170" spans="2:2">
      <c r="B170" s="34"/>
    </row>
    <row r="171" spans="2:2">
      <c r="B171" s="34"/>
    </row>
    <row r="172" spans="2:2">
      <c r="B172" s="34"/>
    </row>
    <row r="173" spans="2:2">
      <c r="B173" s="34"/>
    </row>
    <row r="174" spans="2:2">
      <c r="B174" s="34"/>
    </row>
    <row r="175" spans="2:2">
      <c r="B175" s="34"/>
    </row>
    <row r="176" spans="2:2">
      <c r="B176" s="34"/>
    </row>
    <row r="177" spans="2:2">
      <c r="B177" s="34"/>
    </row>
    <row r="178" spans="2:2">
      <c r="B178" s="34"/>
    </row>
    <row r="179" spans="2:2">
      <c r="B179" s="34"/>
    </row>
    <row r="180" spans="2:2">
      <c r="B180" s="34"/>
    </row>
    <row r="181" spans="2:2">
      <c r="B181" s="34"/>
    </row>
    <row r="182" spans="2:2">
      <c r="B182" s="34"/>
    </row>
    <row r="183" spans="2:2">
      <c r="B183" s="34"/>
    </row>
    <row r="184" spans="2:2">
      <c r="B184" s="34"/>
    </row>
    <row r="185" spans="2:2">
      <c r="B185" s="34"/>
    </row>
    <row r="186" spans="2:2">
      <c r="B186" s="34"/>
    </row>
    <row r="187" spans="2:2">
      <c r="B187" s="34"/>
    </row>
    <row r="188" spans="2:2">
      <c r="B188" s="34"/>
    </row>
    <row r="189" spans="2:2">
      <c r="B189" s="34"/>
    </row>
    <row r="190" spans="2:2">
      <c r="B190" s="34"/>
    </row>
    <row r="191" spans="2:2">
      <c r="B191" s="34"/>
    </row>
    <row r="192" spans="2:2">
      <c r="B192" s="34"/>
    </row>
    <row r="193" spans="2:2">
      <c r="B193" s="34"/>
    </row>
    <row r="194" spans="2:2">
      <c r="B194" s="34"/>
    </row>
    <row r="195" spans="2:2">
      <c r="B195" s="34"/>
    </row>
    <row r="196" spans="2:2">
      <c r="B196" s="34"/>
    </row>
    <row r="197" spans="2:2">
      <c r="B197" s="34"/>
    </row>
    <row r="198" spans="2:2">
      <c r="B198" s="34"/>
    </row>
    <row r="199" spans="2:2">
      <c r="B199" s="34"/>
    </row>
    <row r="200" spans="2:2">
      <c r="B200" s="34"/>
    </row>
    <row r="201" spans="2:2">
      <c r="B201" s="34"/>
    </row>
    <row r="202" spans="2:2">
      <c r="B202" s="34"/>
    </row>
    <row r="203" spans="2:2">
      <c r="B203" s="34"/>
    </row>
    <row r="204" spans="2:2">
      <c r="B204" s="34"/>
    </row>
    <row r="205" spans="2:2">
      <c r="B205" s="34"/>
    </row>
    <row r="206" spans="2:2">
      <c r="B206" s="34"/>
    </row>
    <row r="207" spans="2:2">
      <c r="B207" s="34"/>
    </row>
    <row r="208" spans="2:2">
      <c r="B208" s="34"/>
    </row>
    <row r="209" spans="2:2">
      <c r="B209" s="34"/>
    </row>
    <row r="210" spans="2:2">
      <c r="B210" s="34"/>
    </row>
    <row r="211" spans="2:2">
      <c r="B211" s="34"/>
    </row>
    <row r="212" spans="2:2">
      <c r="B212" s="34"/>
    </row>
    <row r="213" spans="2:2">
      <c r="B213" s="34"/>
    </row>
    <row r="214" spans="2:2">
      <c r="B214" s="34"/>
    </row>
    <row r="215" spans="2:2">
      <c r="B215" s="34"/>
    </row>
    <row r="216" spans="2:2">
      <c r="B216" s="34"/>
    </row>
    <row r="217" spans="2:2">
      <c r="B217" s="34"/>
    </row>
    <row r="218" spans="2:2">
      <c r="B218" s="34"/>
    </row>
    <row r="219" spans="2:2">
      <c r="B219" s="34"/>
    </row>
    <row r="220" spans="2:2">
      <c r="B220" s="34"/>
    </row>
    <row r="221" spans="2:2">
      <c r="B221" s="34"/>
    </row>
    <row r="222" spans="2:2">
      <c r="B222" s="34"/>
    </row>
    <row r="223" spans="2:2">
      <c r="B223" s="34"/>
    </row>
    <row r="224" spans="2:2">
      <c r="B224" s="34"/>
    </row>
    <row r="225" spans="2:2">
      <c r="B225" s="34"/>
    </row>
    <row r="226" spans="2:2">
      <c r="B226" s="34"/>
    </row>
    <row r="227" spans="2:2">
      <c r="B227" s="34"/>
    </row>
    <row r="228" spans="2:2">
      <c r="B228" s="34"/>
    </row>
    <row r="229" spans="2:2">
      <c r="B229" s="34"/>
    </row>
    <row r="230" spans="2:2">
      <c r="B230" s="34"/>
    </row>
    <row r="231" spans="2:2">
      <c r="B231" s="34"/>
    </row>
    <row r="232" spans="2:2">
      <c r="B232" s="34"/>
    </row>
    <row r="233" spans="2:2">
      <c r="B233" s="34"/>
    </row>
    <row r="234" spans="2:2">
      <c r="B234" s="34"/>
    </row>
    <row r="235" spans="2:2">
      <c r="B235" s="34"/>
    </row>
    <row r="236" spans="2:2">
      <c r="B236" s="34"/>
    </row>
    <row r="237" spans="2:2">
      <c r="B237" s="34"/>
    </row>
    <row r="238" spans="2:2">
      <c r="B238" s="34"/>
    </row>
    <row r="239" spans="2:2">
      <c r="B239" s="34"/>
    </row>
    <row r="240" spans="2:2">
      <c r="B240" s="34"/>
    </row>
    <row r="241" spans="2:2">
      <c r="B241" s="34"/>
    </row>
    <row r="242" spans="2:2">
      <c r="B242" s="34"/>
    </row>
    <row r="243" spans="2:2">
      <c r="B243" s="34"/>
    </row>
    <row r="244" spans="2:2">
      <c r="B244" s="34"/>
    </row>
    <row r="245" spans="2:2">
      <c r="B245" s="34"/>
    </row>
    <row r="246" spans="2:2">
      <c r="B246" s="34"/>
    </row>
    <row r="247" spans="2:2">
      <c r="B247" s="34"/>
    </row>
    <row r="248" spans="2:2">
      <c r="B248" s="34"/>
    </row>
    <row r="249" spans="2:2">
      <c r="B249" s="34"/>
    </row>
    <row r="250" spans="2:2">
      <c r="B250" s="34"/>
    </row>
    <row r="251" spans="2:2">
      <c r="B251" s="34"/>
    </row>
    <row r="252" spans="2:2">
      <c r="B252" s="34"/>
    </row>
    <row r="253" spans="2:2">
      <c r="B253" s="34"/>
    </row>
    <row r="254" spans="2:2">
      <c r="B254" s="34"/>
    </row>
    <row r="255" spans="2:2">
      <c r="B255" s="34"/>
    </row>
    <row r="256" spans="2:2">
      <c r="B256" s="34"/>
    </row>
    <row r="257" spans="2:2">
      <c r="B257" s="34"/>
    </row>
    <row r="258" spans="2:2">
      <c r="B258" s="34"/>
    </row>
    <row r="259" spans="2:2">
      <c r="B259" s="34"/>
    </row>
    <row r="260" spans="2:2">
      <c r="B260" s="34"/>
    </row>
    <row r="261" spans="2:2">
      <c r="B261" s="34"/>
    </row>
    <row r="262" spans="2:2">
      <c r="B262" s="34"/>
    </row>
    <row r="263" spans="2:2">
      <c r="B263" s="34"/>
    </row>
    <row r="264" spans="2:2">
      <c r="B264" s="34"/>
    </row>
    <row r="265" spans="2:2">
      <c r="B265" s="34"/>
    </row>
    <row r="266" spans="2:2">
      <c r="B266" s="34"/>
    </row>
    <row r="267" spans="2:2">
      <c r="B267" s="34"/>
    </row>
    <row r="268" spans="2:2">
      <c r="B268" s="34"/>
    </row>
    <row r="269" spans="2:2">
      <c r="B269" s="34"/>
    </row>
    <row r="270" spans="2:2">
      <c r="B270" s="34"/>
    </row>
    <row r="271" spans="2:2">
      <c r="B271" s="34"/>
    </row>
    <row r="272" spans="2:2">
      <c r="B272" s="34"/>
    </row>
    <row r="273" spans="2:2">
      <c r="B273" s="34"/>
    </row>
    <row r="274" spans="2:2">
      <c r="B274" s="34"/>
    </row>
    <row r="275" spans="2:2">
      <c r="B275" s="34"/>
    </row>
    <row r="276" spans="2:2">
      <c r="B276" s="34"/>
    </row>
    <row r="277" spans="2:2">
      <c r="B277" s="34"/>
    </row>
    <row r="278" spans="2:2">
      <c r="B278" s="34"/>
    </row>
    <row r="279" spans="2:2">
      <c r="B279" s="34"/>
    </row>
    <row r="280" spans="2:2">
      <c r="B280" s="34"/>
    </row>
    <row r="281" spans="2:2">
      <c r="B281" s="34"/>
    </row>
    <row r="282" spans="2:2">
      <c r="B282" s="34"/>
    </row>
    <row r="283" spans="2:2">
      <c r="B283" s="34"/>
    </row>
    <row r="284" spans="2:2">
      <c r="B284" s="34"/>
    </row>
    <row r="285" spans="2:2">
      <c r="B285" s="34"/>
    </row>
    <row r="286" spans="2:2">
      <c r="B286" s="34"/>
    </row>
    <row r="287" spans="2:2">
      <c r="B287" s="34"/>
    </row>
    <row r="288" spans="2:2">
      <c r="B288" s="34"/>
    </row>
    <row r="289" spans="2:2">
      <c r="B289" s="34"/>
    </row>
    <row r="290" spans="2:2">
      <c r="B290" s="34"/>
    </row>
    <row r="291" spans="2:2">
      <c r="B291" s="34"/>
    </row>
    <row r="292" spans="2:2">
      <c r="B292" s="34"/>
    </row>
    <row r="293" spans="2:2">
      <c r="B293" s="34"/>
    </row>
    <row r="294" spans="2:2">
      <c r="B294" s="34"/>
    </row>
    <row r="295" spans="2:2">
      <c r="B295" s="34"/>
    </row>
    <row r="296" spans="2:2">
      <c r="B296" s="34"/>
    </row>
    <row r="297" spans="2:2">
      <c r="B297" s="34"/>
    </row>
    <row r="298" spans="2:2">
      <c r="B298" s="34"/>
    </row>
    <row r="299" spans="2:2">
      <c r="B299" s="34"/>
    </row>
    <row r="300" spans="2:2">
      <c r="B300" s="34"/>
    </row>
    <row r="301" spans="2:2">
      <c r="B301" s="34"/>
    </row>
    <row r="302" spans="2:2">
      <c r="B302" s="34"/>
    </row>
    <row r="303" spans="2:2">
      <c r="B303" s="34"/>
    </row>
    <row r="304" spans="2:2">
      <c r="B304" s="34"/>
    </row>
    <row r="305" spans="2:2">
      <c r="B305" s="34"/>
    </row>
    <row r="306" spans="2:2">
      <c r="B306" s="34"/>
    </row>
    <row r="307" spans="2:2">
      <c r="B307" s="34"/>
    </row>
    <row r="308" spans="2:2">
      <c r="B308" s="34"/>
    </row>
    <row r="309" spans="2:2">
      <c r="B309" s="34"/>
    </row>
    <row r="310" spans="2:2">
      <c r="B310" s="34"/>
    </row>
    <row r="311" spans="2:2">
      <c r="B311" s="34"/>
    </row>
    <row r="312" spans="2:2">
      <c r="B312" s="34"/>
    </row>
    <row r="313" spans="2:2">
      <c r="B313" s="34"/>
    </row>
    <row r="314" spans="2:2">
      <c r="B314" s="34"/>
    </row>
    <row r="315" spans="2:2">
      <c r="B315" s="34"/>
    </row>
    <row r="316" spans="2:2">
      <c r="B316" s="34"/>
    </row>
    <row r="317" spans="2:2">
      <c r="B317" s="34"/>
    </row>
    <row r="318" spans="2:2">
      <c r="B318" s="34"/>
    </row>
    <row r="319" spans="2:2">
      <c r="B319" s="34"/>
    </row>
    <row r="320" spans="2:2">
      <c r="B320" s="34"/>
    </row>
    <row r="321" spans="2:2">
      <c r="B321" s="34"/>
    </row>
    <row r="322" spans="2:2">
      <c r="B322" s="34"/>
    </row>
    <row r="323" spans="2:2">
      <c r="B323" s="34"/>
    </row>
    <row r="324" spans="2:2">
      <c r="B324" s="34"/>
    </row>
    <row r="325" spans="2:2">
      <c r="B325" s="34"/>
    </row>
    <row r="326" spans="2:2">
      <c r="B326" s="34"/>
    </row>
    <row r="327" spans="2:2">
      <c r="B327" s="34"/>
    </row>
    <row r="328" spans="2:2">
      <c r="B328" s="34"/>
    </row>
    <row r="329" spans="2:2">
      <c r="B329" s="34"/>
    </row>
    <row r="330" spans="2:2">
      <c r="B330" s="34"/>
    </row>
    <row r="331" spans="2:2">
      <c r="B331" s="34"/>
    </row>
    <row r="332" spans="2:2">
      <c r="B332" s="34"/>
    </row>
    <row r="333" spans="2:2">
      <c r="B333" s="34"/>
    </row>
    <row r="334" spans="2:2">
      <c r="B334" s="34"/>
    </row>
    <row r="335" spans="2:2">
      <c r="B335" s="34"/>
    </row>
    <row r="336" spans="2:2">
      <c r="B336" s="34"/>
    </row>
    <row r="337" spans="2:2">
      <c r="B337" s="34"/>
    </row>
    <row r="338" spans="2:2">
      <c r="B338" s="34"/>
    </row>
    <row r="339" spans="2:2">
      <c r="B339" s="34"/>
    </row>
    <row r="340" spans="2:2">
      <c r="B340" s="34"/>
    </row>
    <row r="341" spans="2:2">
      <c r="B341" s="34"/>
    </row>
    <row r="342" spans="2:2">
      <c r="B342" s="34"/>
    </row>
    <row r="343" spans="2:2">
      <c r="B343" s="34"/>
    </row>
    <row r="344" spans="2:2">
      <c r="B344" s="34"/>
    </row>
    <row r="345" spans="2:2">
      <c r="B345" s="34"/>
    </row>
    <row r="346" spans="2:2">
      <c r="B346" s="34"/>
    </row>
    <row r="347" spans="2:2">
      <c r="B347" s="34"/>
    </row>
    <row r="348" spans="2:2">
      <c r="B348" s="34"/>
    </row>
    <row r="349" spans="2:2">
      <c r="B349" s="34"/>
    </row>
    <row r="350" spans="2:2">
      <c r="B350" s="34"/>
    </row>
    <row r="351" spans="2:2">
      <c r="B351" s="34"/>
    </row>
    <row r="352" spans="2:2">
      <c r="B352" s="34"/>
    </row>
    <row r="353" spans="2:2">
      <c r="B353" s="34"/>
    </row>
    <row r="354" spans="2:2">
      <c r="B354" s="34"/>
    </row>
    <row r="355" spans="2:2">
      <c r="B355" s="34"/>
    </row>
    <row r="356" spans="2:2">
      <c r="B356" s="34"/>
    </row>
    <row r="357" spans="2:2">
      <c r="B357" s="34"/>
    </row>
    <row r="358" spans="2:2">
      <c r="B358" s="34"/>
    </row>
    <row r="359" spans="2:2">
      <c r="B359" s="34"/>
    </row>
    <row r="360" spans="2:2">
      <c r="B360" s="34"/>
    </row>
    <row r="361" spans="2:2">
      <c r="B361" s="34"/>
    </row>
    <row r="362" spans="2:2">
      <c r="B362" s="34"/>
    </row>
    <row r="363" spans="2:2">
      <c r="B363" s="34"/>
    </row>
    <row r="364" spans="2:2">
      <c r="B364" s="34"/>
    </row>
    <row r="365" spans="2:2">
      <c r="B365" s="34"/>
    </row>
    <row r="366" spans="2:2">
      <c r="B366" s="34"/>
    </row>
    <row r="367" spans="2:2">
      <c r="B367" s="34"/>
    </row>
    <row r="368" spans="2:2">
      <c r="B368" s="34"/>
    </row>
    <row r="369" spans="2:2">
      <c r="B369" s="34"/>
    </row>
    <row r="370" spans="2:2">
      <c r="B370" s="34"/>
    </row>
    <row r="371" spans="2:2">
      <c r="B371" s="34"/>
    </row>
    <row r="372" spans="2:2">
      <c r="B372" s="34"/>
    </row>
    <row r="373" spans="2:2">
      <c r="B373" s="34"/>
    </row>
    <row r="374" spans="2:2">
      <c r="B374" s="34"/>
    </row>
    <row r="375" spans="2:2">
      <c r="B375" s="34"/>
    </row>
    <row r="376" spans="2:2">
      <c r="B376" s="34"/>
    </row>
    <row r="377" spans="2:2">
      <c r="B377" s="34"/>
    </row>
    <row r="378" spans="2:2">
      <c r="B378" s="34"/>
    </row>
    <row r="379" spans="2:2">
      <c r="B379" s="34"/>
    </row>
    <row r="380" spans="2:2">
      <c r="B380" s="34"/>
    </row>
    <row r="381" spans="2:2">
      <c r="B381" s="34"/>
    </row>
    <row r="382" spans="2:2">
      <c r="B382" s="34"/>
    </row>
    <row r="383" spans="2:2">
      <c r="B383" s="34"/>
    </row>
    <row r="384" spans="2:2">
      <c r="B384" s="34"/>
    </row>
    <row r="385" spans="2:2">
      <c r="B385" s="34"/>
    </row>
    <row r="386" spans="2:2">
      <c r="B386" s="34"/>
    </row>
    <row r="387" spans="2:2">
      <c r="B387" s="34"/>
    </row>
    <row r="388" spans="2:2">
      <c r="B388" s="34"/>
    </row>
    <row r="389" spans="2:2">
      <c r="B389" s="34"/>
    </row>
    <row r="390" spans="2:2">
      <c r="B390" s="34"/>
    </row>
    <row r="391" spans="2:2">
      <c r="B391" s="34"/>
    </row>
    <row r="392" spans="2:2">
      <c r="B392" s="34"/>
    </row>
    <row r="393" spans="2:2">
      <c r="B393" s="34"/>
    </row>
    <row r="394" spans="2:2">
      <c r="B394" s="34"/>
    </row>
    <row r="395" spans="2:2">
      <c r="B395" s="34"/>
    </row>
    <row r="396" spans="2:2">
      <c r="B396" s="34"/>
    </row>
    <row r="397" spans="2:2">
      <c r="B397" s="34"/>
    </row>
    <row r="398" spans="2:2">
      <c r="B398" s="34"/>
    </row>
    <row r="399" spans="2:2">
      <c r="B399" s="34"/>
    </row>
    <row r="400" spans="2:2">
      <c r="B400" s="34"/>
    </row>
    <row r="401" spans="2:2">
      <c r="B401" s="34"/>
    </row>
    <row r="402" spans="2:2">
      <c r="B402" s="34"/>
    </row>
    <row r="403" spans="2:2">
      <c r="B403" s="34"/>
    </row>
    <row r="404" spans="2:2">
      <c r="B404" s="34"/>
    </row>
    <row r="405" spans="2:2">
      <c r="B405" s="34"/>
    </row>
    <row r="406" spans="2:2">
      <c r="B406" s="34"/>
    </row>
    <row r="407" spans="2:2">
      <c r="B407" s="34"/>
    </row>
    <row r="408" spans="2:2">
      <c r="B408" s="34"/>
    </row>
    <row r="409" spans="2:2">
      <c r="B409" s="34"/>
    </row>
    <row r="410" spans="2:2">
      <c r="B410" s="34"/>
    </row>
    <row r="411" spans="2:2">
      <c r="B411" s="34"/>
    </row>
    <row r="412" spans="2:2">
      <c r="B412" s="34"/>
    </row>
    <row r="413" spans="2:2">
      <c r="B413" s="34"/>
    </row>
    <row r="414" spans="2:2">
      <c r="B414" s="34"/>
    </row>
    <row r="415" spans="2:2">
      <c r="B415" s="34"/>
    </row>
    <row r="416" spans="2:2">
      <c r="B416" s="34"/>
    </row>
    <row r="417" spans="2:2">
      <c r="B417" s="34"/>
    </row>
    <row r="418" spans="2:2">
      <c r="B418" s="34"/>
    </row>
    <row r="419" spans="2:2">
      <c r="B419" s="34"/>
    </row>
    <row r="420" spans="2:2">
      <c r="B420" s="34"/>
    </row>
    <row r="421" spans="2:2">
      <c r="B421" s="34"/>
    </row>
    <row r="422" spans="2:2">
      <c r="B422" s="34"/>
    </row>
    <row r="423" spans="2:2">
      <c r="B423" s="34"/>
    </row>
    <row r="424" spans="2:2">
      <c r="B424" s="34"/>
    </row>
    <row r="425" spans="2:2">
      <c r="B425" s="34"/>
    </row>
    <row r="426" spans="2:2">
      <c r="B426" s="34"/>
    </row>
    <row r="427" spans="2:2">
      <c r="B427" s="34"/>
    </row>
    <row r="428" spans="2:2">
      <c r="B428" s="34"/>
    </row>
    <row r="429" spans="2:2">
      <c r="B429" s="34"/>
    </row>
    <row r="430" spans="2:2">
      <c r="B430" s="34"/>
    </row>
    <row r="431" spans="2:2">
      <c r="B431" s="34"/>
    </row>
    <row r="432" spans="2:2">
      <c r="B432" s="34"/>
    </row>
    <row r="433" spans="2:2">
      <c r="B433" s="34"/>
    </row>
    <row r="434" spans="2:2">
      <c r="B434" s="34"/>
    </row>
    <row r="435" spans="2:2">
      <c r="B435" s="34"/>
    </row>
    <row r="436" spans="2:2">
      <c r="B436" s="34"/>
    </row>
    <row r="437" spans="2:2">
      <c r="B437" s="34"/>
    </row>
    <row r="438" spans="2:2">
      <c r="B438" s="34"/>
    </row>
    <row r="439" spans="2:2">
      <c r="B439" s="34"/>
    </row>
    <row r="440" spans="2:2">
      <c r="B440" s="34"/>
    </row>
    <row r="441" spans="2:2">
      <c r="B441" s="34"/>
    </row>
    <row r="442" spans="2:2">
      <c r="B442" s="34"/>
    </row>
    <row r="443" spans="2:2">
      <c r="B443" s="34"/>
    </row>
    <row r="444" spans="2:2">
      <c r="B444" s="34"/>
    </row>
    <row r="445" spans="2:2">
      <c r="B445" s="34"/>
    </row>
    <row r="446" spans="2:2">
      <c r="B446" s="34"/>
    </row>
    <row r="447" spans="2:2">
      <c r="B447" s="34"/>
    </row>
    <row r="448" spans="2:2">
      <c r="B448" s="34"/>
    </row>
    <row r="449" spans="2:2">
      <c r="B449" s="34"/>
    </row>
    <row r="450" spans="2:2">
      <c r="B450" s="34"/>
    </row>
    <row r="451" spans="2:2">
      <c r="B451" s="34"/>
    </row>
    <row r="452" spans="2:2">
      <c r="B452" s="34"/>
    </row>
    <row r="453" spans="2:2">
      <c r="B453" s="34"/>
    </row>
    <row r="454" spans="2:2">
      <c r="B454" s="34"/>
    </row>
    <row r="455" spans="2:2">
      <c r="B455" s="34"/>
    </row>
    <row r="456" spans="2:2">
      <c r="B456" s="34"/>
    </row>
    <row r="457" spans="2:2">
      <c r="B457" s="34"/>
    </row>
    <row r="458" spans="2:2">
      <c r="B458" s="34"/>
    </row>
    <row r="459" spans="2:2">
      <c r="B459" s="34"/>
    </row>
    <row r="460" spans="2:2">
      <c r="B460" s="34"/>
    </row>
    <row r="461" spans="2:2">
      <c r="B461" s="34"/>
    </row>
    <row r="462" spans="2:2">
      <c r="B462" s="34"/>
    </row>
    <row r="463" spans="2:2">
      <c r="B463" s="34"/>
    </row>
    <row r="464" spans="2:2">
      <c r="B464" s="34"/>
    </row>
    <row r="465" spans="2:2">
      <c r="B465" s="34"/>
    </row>
    <row r="466" spans="2:2">
      <c r="B466" s="34"/>
    </row>
    <row r="467" spans="2:2">
      <c r="B467" s="34"/>
    </row>
    <row r="468" spans="2:2">
      <c r="B468" s="34"/>
    </row>
    <row r="469" spans="2:2">
      <c r="B469" s="34"/>
    </row>
    <row r="470" spans="2:2">
      <c r="B470" s="34"/>
    </row>
    <row r="471" spans="2:2">
      <c r="B471" s="34"/>
    </row>
    <row r="472" spans="2:2">
      <c r="B472" s="34"/>
    </row>
    <row r="473" spans="2:2">
      <c r="B473" s="34"/>
    </row>
    <row r="474" spans="2:2">
      <c r="B474" s="34"/>
    </row>
    <row r="475" spans="2:2">
      <c r="B475" s="34"/>
    </row>
    <row r="476" spans="2:2">
      <c r="B476" s="34"/>
    </row>
    <row r="477" spans="2:2">
      <c r="B477" s="34"/>
    </row>
    <row r="478" spans="2:2">
      <c r="B478" s="34"/>
    </row>
    <row r="479" spans="2:2">
      <c r="B479" s="34"/>
    </row>
    <row r="480" spans="2:2">
      <c r="B480" s="34"/>
    </row>
    <row r="481" spans="2:2">
      <c r="B481" s="34"/>
    </row>
    <row r="482" spans="2:2">
      <c r="B482" s="34"/>
    </row>
    <row r="483" spans="2:2">
      <c r="B483" s="34"/>
    </row>
    <row r="484" spans="2:2">
      <c r="B484" s="34"/>
    </row>
    <row r="485" spans="2:2">
      <c r="B485" s="34"/>
    </row>
    <row r="486" spans="2:2">
      <c r="B486" s="34"/>
    </row>
    <row r="487" spans="2:2">
      <c r="B487" s="34"/>
    </row>
    <row r="488" spans="2:2">
      <c r="B488" s="34"/>
    </row>
    <row r="489" spans="2:2">
      <c r="B489" s="34"/>
    </row>
    <row r="490" spans="2:2">
      <c r="B490" s="34"/>
    </row>
    <row r="491" spans="2:2">
      <c r="B491" s="34"/>
    </row>
    <row r="492" spans="2:2">
      <c r="B492" s="34"/>
    </row>
    <row r="493" spans="2:2">
      <c r="B493" s="34"/>
    </row>
    <row r="494" spans="2:2">
      <c r="B494" s="34"/>
    </row>
    <row r="495" spans="2:2">
      <c r="B495" s="34"/>
    </row>
    <row r="496" spans="2:2">
      <c r="B496" s="34"/>
    </row>
    <row r="497" spans="2:2">
      <c r="B497" s="34"/>
    </row>
    <row r="498" spans="2:2">
      <c r="B498" s="34"/>
    </row>
    <row r="499" spans="2:2">
      <c r="B499" s="34"/>
    </row>
    <row r="500" spans="2:2">
      <c r="B500" s="34"/>
    </row>
    <row r="501" spans="2:2">
      <c r="B501" s="34"/>
    </row>
    <row r="502" spans="2:2">
      <c r="B502" s="34"/>
    </row>
    <row r="503" spans="2:2">
      <c r="B503" s="34"/>
    </row>
    <row r="504" spans="2:2">
      <c r="B504" s="34"/>
    </row>
    <row r="505" spans="2:2">
      <c r="B505" s="34"/>
    </row>
    <row r="506" spans="2:2">
      <c r="B506" s="34"/>
    </row>
    <row r="507" spans="2:2">
      <c r="B507" s="34"/>
    </row>
    <row r="508" spans="2:2">
      <c r="B508" s="34"/>
    </row>
    <row r="509" spans="2:2">
      <c r="B509" s="34"/>
    </row>
    <row r="510" spans="2:2">
      <c r="B510" s="34"/>
    </row>
    <row r="511" spans="2:2">
      <c r="B511" s="34"/>
    </row>
    <row r="512" spans="2:2">
      <c r="B512" s="34"/>
    </row>
    <row r="513" spans="2:2">
      <c r="B513" s="34"/>
    </row>
    <row r="514" spans="2:2">
      <c r="B514" s="34"/>
    </row>
    <row r="515" spans="2:2">
      <c r="B515" s="34"/>
    </row>
    <row r="516" spans="2:2">
      <c r="B516" s="34"/>
    </row>
    <row r="517" spans="2:2">
      <c r="B517" s="34"/>
    </row>
    <row r="518" spans="2:2">
      <c r="B518" s="34"/>
    </row>
    <row r="519" spans="2:2">
      <c r="B519" s="34"/>
    </row>
    <row r="520" spans="2:2">
      <c r="B520" s="34"/>
    </row>
    <row r="521" spans="2:2">
      <c r="B521" s="34"/>
    </row>
    <row r="522" spans="2:2">
      <c r="B522" s="34"/>
    </row>
    <row r="523" spans="2:2">
      <c r="B523" s="34"/>
    </row>
    <row r="524" spans="2:2">
      <c r="B524" s="34"/>
    </row>
    <row r="525" spans="2:2">
      <c r="B525" s="34"/>
    </row>
    <row r="526" spans="2:2">
      <c r="B526" s="34"/>
    </row>
    <row r="527" spans="2:2">
      <c r="B527" s="34"/>
    </row>
    <row r="528" spans="2:2">
      <c r="B528" s="34"/>
    </row>
    <row r="529" spans="2:2">
      <c r="B529" s="34"/>
    </row>
    <row r="530" spans="2:2">
      <c r="B530" s="34"/>
    </row>
    <row r="531" spans="2:2">
      <c r="B531" s="34"/>
    </row>
    <row r="532" spans="2:2">
      <c r="B532" s="34"/>
    </row>
    <row r="533" spans="2:2">
      <c r="B533" s="34"/>
    </row>
    <row r="534" spans="2:2">
      <c r="B534" s="34"/>
    </row>
    <row r="535" spans="2:2">
      <c r="B535" s="34"/>
    </row>
    <row r="536" spans="2:2">
      <c r="B536" s="34"/>
    </row>
    <row r="537" spans="2:2">
      <c r="B537" s="34"/>
    </row>
    <row r="538" spans="2:2">
      <c r="B538" s="34"/>
    </row>
    <row r="539" spans="2:2">
      <c r="B539" s="34"/>
    </row>
    <row r="540" spans="2:2">
      <c r="B540" s="34"/>
    </row>
    <row r="541" spans="2:2">
      <c r="B541" s="34"/>
    </row>
    <row r="542" spans="2:2">
      <c r="B542" s="34"/>
    </row>
    <row r="543" spans="2:2">
      <c r="B543" s="34"/>
    </row>
    <row r="544" spans="2:2">
      <c r="B544" s="34"/>
    </row>
    <row r="545" spans="2:2">
      <c r="B545" s="34"/>
    </row>
    <row r="546" spans="2:2">
      <c r="B546" s="34"/>
    </row>
    <row r="547" spans="2:2">
      <c r="B547" s="34"/>
    </row>
    <row r="548" spans="2:2">
      <c r="B548" s="34"/>
    </row>
    <row r="549" spans="2:2">
      <c r="B549" s="34"/>
    </row>
    <row r="550" spans="2:2">
      <c r="B550" s="34"/>
    </row>
    <row r="551" spans="2:2">
      <c r="B551" s="34"/>
    </row>
    <row r="552" spans="2:2">
      <c r="B552" s="34"/>
    </row>
    <row r="553" spans="2:2">
      <c r="B553" s="34"/>
    </row>
    <row r="554" spans="2:2">
      <c r="B554" s="34"/>
    </row>
    <row r="555" spans="2:2">
      <c r="B555" s="34"/>
    </row>
    <row r="556" spans="2:2">
      <c r="B556" s="34"/>
    </row>
    <row r="557" spans="2:2">
      <c r="B557" s="34"/>
    </row>
    <row r="558" spans="2:2">
      <c r="B558" s="34"/>
    </row>
    <row r="559" spans="2:2">
      <c r="B559" s="34"/>
    </row>
    <row r="560" spans="2:2">
      <c r="B560" s="34"/>
    </row>
    <row r="561" spans="2:2">
      <c r="B561" s="34"/>
    </row>
    <row r="562" spans="2:2">
      <c r="B562" s="34"/>
    </row>
    <row r="563" spans="2:2">
      <c r="B563" s="34"/>
    </row>
    <row r="564" spans="2:2">
      <c r="B564" s="34"/>
    </row>
    <row r="565" spans="2:2">
      <c r="B565" s="34"/>
    </row>
    <row r="566" spans="2:2">
      <c r="B566" s="34"/>
    </row>
    <row r="567" spans="2:2">
      <c r="B567" s="34"/>
    </row>
    <row r="568" spans="2:2">
      <c r="B568" s="34"/>
    </row>
    <row r="569" spans="2:2">
      <c r="B569" s="34"/>
    </row>
    <row r="570" spans="2:2">
      <c r="B570" s="34"/>
    </row>
    <row r="571" spans="2:2">
      <c r="B571" s="34"/>
    </row>
    <row r="572" spans="2:2">
      <c r="B572" s="34"/>
    </row>
    <row r="573" spans="2:2">
      <c r="B573" s="34"/>
    </row>
    <row r="574" spans="2:2">
      <c r="B574" s="34"/>
    </row>
    <row r="575" spans="2:2">
      <c r="B575" s="34"/>
    </row>
    <row r="576" spans="2:2">
      <c r="B576" s="34"/>
    </row>
    <row r="577" spans="2:2">
      <c r="B577" s="34"/>
    </row>
    <row r="578" spans="2:2">
      <c r="B578" s="34"/>
    </row>
    <row r="579" spans="2:2">
      <c r="B579" s="34"/>
    </row>
    <row r="580" spans="2:2">
      <c r="B580" s="34"/>
    </row>
    <row r="581" spans="2:2">
      <c r="B581" s="34"/>
    </row>
    <row r="582" spans="2:2">
      <c r="B582" s="34"/>
    </row>
    <row r="583" spans="2:2">
      <c r="B583" s="34"/>
    </row>
    <row r="584" spans="2:2">
      <c r="B584" s="34"/>
    </row>
    <row r="585" spans="2:2">
      <c r="B585" s="34"/>
    </row>
    <row r="586" spans="2:2">
      <c r="B586" s="34"/>
    </row>
    <row r="587" spans="2:2">
      <c r="B587" s="34"/>
    </row>
    <row r="588" spans="2:2">
      <c r="B588" s="34"/>
    </row>
    <row r="589" spans="2:2">
      <c r="B589" s="34"/>
    </row>
    <row r="590" spans="2:2">
      <c r="B590" s="34"/>
    </row>
    <row r="591" spans="2:2">
      <c r="B591" s="34"/>
    </row>
    <row r="592" spans="2:2">
      <c r="B592" s="34"/>
    </row>
    <row r="593" spans="2:2">
      <c r="B593" s="34"/>
    </row>
    <row r="594" spans="2:2">
      <c r="B594" s="34"/>
    </row>
    <row r="595" spans="2:2">
      <c r="B595" s="34"/>
    </row>
    <row r="596" spans="2:2">
      <c r="B596" s="34"/>
    </row>
    <row r="597" spans="2:2">
      <c r="B597" s="34"/>
    </row>
    <row r="598" spans="2:2">
      <c r="B598" s="34"/>
    </row>
    <row r="599" spans="2:2">
      <c r="B599" s="34"/>
    </row>
    <row r="600" spans="2:2">
      <c r="B600" s="34"/>
    </row>
    <row r="601" spans="2:2">
      <c r="B601" s="34"/>
    </row>
    <row r="602" spans="2:2">
      <c r="B602" s="34"/>
    </row>
    <row r="603" spans="2:2">
      <c r="B603" s="34"/>
    </row>
    <row r="604" spans="2:2">
      <c r="B604" s="34"/>
    </row>
    <row r="605" spans="2:2">
      <c r="B605" s="34"/>
    </row>
    <row r="606" spans="2:2">
      <c r="B606" s="34"/>
    </row>
    <row r="607" spans="2:2">
      <c r="B607" s="34"/>
    </row>
    <row r="608" spans="2:2">
      <c r="B608" s="34"/>
    </row>
    <row r="609" spans="2:2">
      <c r="B609" s="34"/>
    </row>
    <row r="610" spans="2:2">
      <c r="B610" s="34"/>
    </row>
    <row r="611" spans="2:2">
      <c r="B611" s="34"/>
    </row>
    <row r="612" spans="2:2">
      <c r="B612" s="34"/>
    </row>
    <row r="613" spans="2:2">
      <c r="B613" s="34"/>
    </row>
    <row r="614" spans="2:2">
      <c r="B614" s="34"/>
    </row>
    <row r="615" spans="2:2">
      <c r="B615" s="34"/>
    </row>
    <row r="616" spans="2:2">
      <c r="B616" s="34"/>
    </row>
    <row r="617" spans="2:2">
      <c r="B617" s="34"/>
    </row>
    <row r="618" spans="2:2">
      <c r="B618" s="34"/>
    </row>
    <row r="619" spans="2:2">
      <c r="B619" s="34"/>
    </row>
    <row r="620" spans="2:2">
      <c r="B620" s="34"/>
    </row>
    <row r="621" spans="2:2">
      <c r="B621" s="34"/>
    </row>
    <row r="622" spans="2:2">
      <c r="B622" s="34"/>
    </row>
    <row r="623" spans="2:2">
      <c r="B623" s="34"/>
    </row>
    <row r="624" spans="2:2">
      <c r="B624" s="34"/>
    </row>
    <row r="625" spans="2:2">
      <c r="B625" s="34"/>
    </row>
    <row r="626" spans="2:2">
      <c r="B626" s="34"/>
    </row>
    <row r="627" spans="2:2">
      <c r="B627" s="34"/>
    </row>
    <row r="628" spans="2:2">
      <c r="B628" s="34"/>
    </row>
    <row r="629" spans="2:2">
      <c r="B629" s="34"/>
    </row>
    <row r="630" spans="2:2">
      <c r="B630" s="34"/>
    </row>
    <row r="631" spans="2:2">
      <c r="B631" s="34"/>
    </row>
    <row r="632" spans="2:2">
      <c r="B632" s="34"/>
    </row>
    <row r="633" spans="2:2">
      <c r="B633" s="34"/>
    </row>
    <row r="634" spans="2:2">
      <c r="B634" s="34"/>
    </row>
    <row r="635" spans="2:2">
      <c r="B635" s="34"/>
    </row>
    <row r="636" spans="2:2">
      <c r="B636" s="34"/>
    </row>
    <row r="637" spans="2:2">
      <c r="B637" s="34"/>
    </row>
    <row r="638" spans="2:2">
      <c r="B638" s="34"/>
    </row>
    <row r="639" spans="2:2">
      <c r="B639" s="34"/>
    </row>
    <row r="640" spans="2:2">
      <c r="B640" s="34"/>
    </row>
    <row r="641" spans="2:2">
      <c r="B641" s="34"/>
    </row>
    <row r="642" spans="2:2">
      <c r="B642" s="34"/>
    </row>
    <row r="643" spans="2:2">
      <c r="B643" s="34"/>
    </row>
    <row r="644" spans="2:2">
      <c r="B644" s="34"/>
    </row>
    <row r="645" spans="2:2">
      <c r="B645" s="34"/>
    </row>
    <row r="646" spans="2:2">
      <c r="B646" s="34"/>
    </row>
    <row r="647" spans="2:2">
      <c r="B647" s="34"/>
    </row>
    <row r="648" spans="2:2">
      <c r="B648" s="34"/>
    </row>
    <row r="649" spans="2:2">
      <c r="B649" s="34"/>
    </row>
    <row r="650" spans="2:2">
      <c r="B650" s="34"/>
    </row>
    <row r="651" spans="2:2">
      <c r="B651" s="34"/>
    </row>
    <row r="652" spans="2:2">
      <c r="B652" s="34"/>
    </row>
    <row r="653" spans="2:2">
      <c r="B653" s="34"/>
    </row>
    <row r="654" spans="2:2">
      <c r="B654" s="34"/>
    </row>
    <row r="655" spans="2:2">
      <c r="B655" s="34"/>
    </row>
    <row r="656" spans="2:2">
      <c r="B656" s="34"/>
    </row>
    <row r="657" spans="2:2">
      <c r="B657" s="34"/>
    </row>
    <row r="658" spans="2:2">
      <c r="B658" s="34"/>
    </row>
    <row r="659" spans="2:2">
      <c r="B659" s="34"/>
    </row>
    <row r="660" spans="2:2">
      <c r="B660" s="34"/>
    </row>
    <row r="661" spans="2:2">
      <c r="B661" s="34"/>
    </row>
    <row r="662" spans="2:2">
      <c r="B662" s="34"/>
    </row>
    <row r="663" spans="2:2">
      <c r="B663" s="34"/>
    </row>
    <row r="664" spans="2:2">
      <c r="B664" s="34"/>
    </row>
    <row r="665" spans="2:2">
      <c r="B665" s="34"/>
    </row>
    <row r="666" spans="2:2">
      <c r="B666" s="34"/>
    </row>
    <row r="667" spans="2:2">
      <c r="B667" s="34"/>
    </row>
    <row r="668" spans="2:2">
      <c r="B668" s="34"/>
    </row>
    <row r="669" spans="2:2">
      <c r="B669" s="34"/>
    </row>
    <row r="670" spans="2:2">
      <c r="B670" s="34"/>
    </row>
    <row r="671" spans="2:2">
      <c r="B671" s="34"/>
    </row>
    <row r="672" spans="2:2">
      <c r="B672" s="34"/>
    </row>
    <row r="673" spans="2:2">
      <c r="B673" s="34"/>
    </row>
    <row r="674" spans="2:2">
      <c r="B674" s="34"/>
    </row>
    <row r="675" spans="2:2">
      <c r="B675" s="34"/>
    </row>
    <row r="676" spans="2:2">
      <c r="B676" s="34"/>
    </row>
    <row r="677" spans="2:2">
      <c r="B677" s="34"/>
    </row>
    <row r="678" spans="2:2">
      <c r="B678" s="34"/>
    </row>
    <row r="679" spans="2:2">
      <c r="B679" s="34"/>
    </row>
    <row r="680" spans="2:2">
      <c r="B680" s="34"/>
    </row>
    <row r="681" spans="2:2">
      <c r="B681" s="34"/>
    </row>
    <row r="682" spans="2:2">
      <c r="B682" s="34"/>
    </row>
    <row r="683" spans="2:2">
      <c r="B683" s="34"/>
    </row>
    <row r="684" spans="2:2">
      <c r="B684" s="34"/>
    </row>
    <row r="685" spans="2:2">
      <c r="B685" s="34"/>
    </row>
    <row r="686" spans="2:2">
      <c r="B686" s="34"/>
    </row>
    <row r="687" spans="2:2">
      <c r="B687" s="34"/>
    </row>
    <row r="688" spans="2:2">
      <c r="B688" s="34"/>
    </row>
    <row r="689" spans="2:2">
      <c r="B689" s="34"/>
    </row>
    <row r="690" spans="2:2">
      <c r="B690" s="34"/>
    </row>
    <row r="691" spans="2:2">
      <c r="B691" s="34"/>
    </row>
    <row r="692" spans="2:2">
      <c r="B692" s="34"/>
    </row>
    <row r="693" spans="2:2">
      <c r="B693" s="34"/>
    </row>
    <row r="694" spans="2:2">
      <c r="B694" s="34"/>
    </row>
    <row r="695" spans="2:2">
      <c r="B695" s="34"/>
    </row>
    <row r="696" spans="2:2">
      <c r="B696" s="34"/>
    </row>
    <row r="697" spans="2:2">
      <c r="B697" s="34"/>
    </row>
    <row r="698" spans="2:2">
      <c r="B698" s="34"/>
    </row>
    <row r="699" spans="2:2">
      <c r="B699" s="34"/>
    </row>
    <row r="700" spans="2:2">
      <c r="B700" s="34"/>
    </row>
    <row r="701" spans="2:2">
      <c r="B701" s="34"/>
    </row>
    <row r="702" spans="2:2">
      <c r="B702" s="34"/>
    </row>
    <row r="703" spans="2:2">
      <c r="B703" s="34"/>
    </row>
    <row r="704" spans="2:2">
      <c r="B704" s="34"/>
    </row>
    <row r="705" spans="2:2">
      <c r="B705" s="34"/>
    </row>
    <row r="706" spans="2:2">
      <c r="B706" s="34"/>
    </row>
    <row r="707" spans="2:2">
      <c r="B707" s="34"/>
    </row>
    <row r="708" spans="2:2">
      <c r="B708" s="34"/>
    </row>
    <row r="709" spans="2:2">
      <c r="B709" s="34"/>
    </row>
    <row r="710" spans="2:2">
      <c r="B710" s="34"/>
    </row>
    <row r="711" spans="2:2">
      <c r="B711" s="34"/>
    </row>
    <row r="712" spans="2:2">
      <c r="B712" s="34"/>
    </row>
    <row r="713" spans="2:2">
      <c r="B713" s="34"/>
    </row>
    <row r="714" spans="2:2">
      <c r="B714" s="34"/>
    </row>
    <row r="715" spans="2:2">
      <c r="B715" s="34"/>
    </row>
    <row r="716" spans="2:2">
      <c r="B716" s="34"/>
    </row>
    <row r="717" spans="2:2">
      <c r="B717" s="34"/>
    </row>
    <row r="718" spans="2:2">
      <c r="B718" s="34"/>
    </row>
    <row r="719" spans="2:2">
      <c r="B719" s="34"/>
    </row>
    <row r="720" spans="2:2">
      <c r="B720" s="34"/>
    </row>
    <row r="721" spans="2:2">
      <c r="B721" s="34"/>
    </row>
    <row r="722" spans="2:2">
      <c r="B722" s="34"/>
    </row>
    <row r="723" spans="2:2">
      <c r="B723" s="34"/>
    </row>
    <row r="724" spans="2:2">
      <c r="B724" s="34"/>
    </row>
    <row r="725" spans="2:2">
      <c r="B725" s="34"/>
    </row>
    <row r="726" spans="2:2">
      <c r="B726" s="34"/>
    </row>
    <row r="727" spans="2:2">
      <c r="B727" s="34"/>
    </row>
    <row r="728" spans="2:2">
      <c r="B728" s="34"/>
    </row>
    <row r="729" spans="2:2">
      <c r="B729" s="34"/>
    </row>
    <row r="730" spans="2:2">
      <c r="B730" s="34"/>
    </row>
    <row r="731" spans="2:2">
      <c r="B731" s="34"/>
    </row>
    <row r="732" spans="2:2">
      <c r="B732" s="34"/>
    </row>
    <row r="733" spans="2:2">
      <c r="B733" s="34"/>
    </row>
    <row r="734" spans="2:2">
      <c r="B734" s="34"/>
    </row>
    <row r="735" spans="2:2">
      <c r="B735" s="34"/>
    </row>
    <row r="736" spans="2:2">
      <c r="B736" s="34"/>
    </row>
    <row r="737" spans="2:2">
      <c r="B737" s="34"/>
    </row>
    <row r="738" spans="2:2">
      <c r="B738" s="34"/>
    </row>
    <row r="739" spans="2:2">
      <c r="B739" s="34"/>
    </row>
    <row r="740" spans="2:2">
      <c r="B740" s="34"/>
    </row>
    <row r="741" spans="2:2">
      <c r="B741" s="34"/>
    </row>
    <row r="742" spans="2:2">
      <c r="B742" s="34"/>
    </row>
    <row r="743" spans="2:2">
      <c r="B743" s="34"/>
    </row>
    <row r="744" spans="2:2">
      <c r="B744" s="34"/>
    </row>
    <row r="745" spans="2:2">
      <c r="B745" s="34"/>
    </row>
    <row r="746" spans="2:2">
      <c r="B746" s="34"/>
    </row>
    <row r="747" spans="2:2">
      <c r="B747" s="34"/>
    </row>
    <row r="748" spans="2:2">
      <c r="B748" s="34"/>
    </row>
    <row r="749" spans="2:2">
      <c r="B749" s="34"/>
    </row>
    <row r="750" spans="2:2">
      <c r="B750" s="34"/>
    </row>
    <row r="751" spans="2:2">
      <c r="B751" s="34"/>
    </row>
    <row r="752" spans="2:2">
      <c r="B752" s="34"/>
    </row>
    <row r="753" spans="2:2">
      <c r="B753" s="34"/>
    </row>
    <row r="754" spans="2:2">
      <c r="B754" s="34"/>
    </row>
    <row r="755" spans="2:2">
      <c r="B755" s="34"/>
    </row>
    <row r="756" spans="2:2">
      <c r="B756" s="34"/>
    </row>
    <row r="757" spans="2:2">
      <c r="B757" s="34"/>
    </row>
    <row r="758" spans="2:2">
      <c r="B758" s="34"/>
    </row>
    <row r="759" spans="2:2">
      <c r="B759" s="34"/>
    </row>
    <row r="760" spans="2:2">
      <c r="B760" s="34"/>
    </row>
    <row r="761" spans="2:2">
      <c r="B761" s="34"/>
    </row>
    <row r="762" spans="2:2">
      <c r="B762" s="34"/>
    </row>
    <row r="763" spans="2:2">
      <c r="B763" s="34"/>
    </row>
    <row r="764" spans="2:2">
      <c r="B764" s="34"/>
    </row>
    <row r="765" spans="2:2">
      <c r="B765" s="34"/>
    </row>
    <row r="766" spans="2:2">
      <c r="B766" s="34"/>
    </row>
    <row r="767" spans="2:2">
      <c r="B767" s="34"/>
    </row>
    <row r="768" spans="2:2">
      <c r="B768" s="34"/>
    </row>
    <row r="769" spans="2:2">
      <c r="B769" s="34"/>
    </row>
    <row r="770" spans="2:2">
      <c r="B770" s="34"/>
    </row>
    <row r="771" spans="2:2">
      <c r="B771" s="34"/>
    </row>
    <row r="772" spans="2:2">
      <c r="B772" s="34"/>
    </row>
    <row r="773" spans="2:2">
      <c r="B773" s="34"/>
    </row>
    <row r="774" spans="2:2">
      <c r="B774" s="34"/>
    </row>
    <row r="775" spans="2:2">
      <c r="B775" s="34"/>
    </row>
    <row r="776" spans="2:2">
      <c r="B776" s="34"/>
    </row>
    <row r="777" spans="2:2">
      <c r="B777" s="34"/>
    </row>
    <row r="778" spans="2:2">
      <c r="B778" s="34"/>
    </row>
    <row r="779" spans="2:2">
      <c r="B779" s="34"/>
    </row>
    <row r="780" spans="2:2">
      <c r="B780" s="34"/>
    </row>
    <row r="781" spans="2:2">
      <c r="B781" s="34"/>
    </row>
    <row r="782" spans="2:2">
      <c r="B782" s="34"/>
    </row>
    <row r="783" spans="2:2">
      <c r="B783" s="34"/>
    </row>
    <row r="784" spans="2:2">
      <c r="B784" s="34"/>
    </row>
    <row r="785" spans="2:2">
      <c r="B785" s="34"/>
    </row>
    <row r="786" spans="2:2">
      <c r="B786" s="34"/>
    </row>
    <row r="787" spans="2:2">
      <c r="B787" s="34"/>
    </row>
    <row r="788" spans="2:2">
      <c r="B788" s="34"/>
    </row>
    <row r="789" spans="2:2">
      <c r="B789" s="34"/>
    </row>
    <row r="790" spans="2:2">
      <c r="B790" s="34"/>
    </row>
    <row r="791" spans="2:2">
      <c r="B791" s="34"/>
    </row>
    <row r="792" spans="2:2">
      <c r="B792" s="34"/>
    </row>
    <row r="793" spans="2:2">
      <c r="B793" s="34"/>
    </row>
    <row r="794" spans="2:2">
      <c r="B794" s="34"/>
    </row>
    <row r="795" spans="2:2">
      <c r="B795" s="34"/>
    </row>
    <row r="796" spans="2:2">
      <c r="B796" s="34"/>
    </row>
    <row r="797" spans="2:2">
      <c r="B797" s="34"/>
    </row>
    <row r="798" spans="2:2">
      <c r="B798" s="34"/>
    </row>
    <row r="799" spans="2:2">
      <c r="B799" s="34"/>
    </row>
    <row r="800" spans="2:2">
      <c r="B800" s="34"/>
    </row>
    <row r="801" spans="2:2">
      <c r="B801" s="34"/>
    </row>
    <row r="802" spans="2:2">
      <c r="B802" s="34"/>
    </row>
    <row r="803" spans="2:2">
      <c r="B803" s="34"/>
    </row>
    <row r="804" spans="2:2">
      <c r="B804" s="34"/>
    </row>
    <row r="805" spans="2:2">
      <c r="B805" s="34"/>
    </row>
    <row r="806" spans="2:2">
      <c r="B806" s="34"/>
    </row>
    <row r="807" spans="2:2">
      <c r="B807" s="34"/>
    </row>
    <row r="808" spans="2:2">
      <c r="B808" s="34"/>
    </row>
    <row r="809" spans="2:2">
      <c r="B809" s="34"/>
    </row>
    <row r="810" spans="2:2">
      <c r="B810" s="34"/>
    </row>
    <row r="811" spans="2:2">
      <c r="B811" s="34"/>
    </row>
    <row r="812" spans="2:2">
      <c r="B812" s="34"/>
    </row>
    <row r="813" spans="2:2">
      <c r="B813" s="34"/>
    </row>
    <row r="814" spans="2:2">
      <c r="B814" s="34"/>
    </row>
    <row r="815" spans="2:2">
      <c r="B815" s="34"/>
    </row>
    <row r="816" spans="2:2">
      <c r="B816" s="34"/>
    </row>
    <row r="817" spans="2:2">
      <c r="B817" s="34"/>
    </row>
    <row r="818" spans="2:2">
      <c r="B818" s="34"/>
    </row>
    <row r="819" spans="2:2">
      <c r="B819" s="34"/>
    </row>
    <row r="820" spans="2:2">
      <c r="B820" s="34"/>
    </row>
    <row r="821" spans="2:2">
      <c r="B821" s="34"/>
    </row>
    <row r="822" spans="2:2">
      <c r="B822" s="34"/>
    </row>
    <row r="823" spans="2:2">
      <c r="B823" s="34"/>
    </row>
    <row r="824" spans="2:2">
      <c r="B824" s="34"/>
    </row>
    <row r="825" spans="2:2">
      <c r="B825" s="34"/>
    </row>
    <row r="826" spans="2:2">
      <c r="B826" s="34"/>
    </row>
    <row r="827" spans="2:2">
      <c r="B827" s="34"/>
    </row>
    <row r="828" spans="2:2">
      <c r="B828" s="34"/>
    </row>
    <row r="829" spans="2:2">
      <c r="B829" s="34"/>
    </row>
    <row r="830" spans="2:2">
      <c r="B830" s="34"/>
    </row>
    <row r="831" spans="2:2">
      <c r="B831" s="34"/>
    </row>
    <row r="832" spans="2:2">
      <c r="B832" s="34"/>
    </row>
    <row r="833" spans="2:2">
      <c r="B833" s="34"/>
    </row>
    <row r="834" spans="2:2">
      <c r="B834" s="34"/>
    </row>
    <row r="835" spans="2:2">
      <c r="B835" s="34"/>
    </row>
    <row r="836" spans="2:2">
      <c r="B836" s="34"/>
    </row>
    <row r="837" spans="2:2">
      <c r="B837" s="34"/>
    </row>
    <row r="838" spans="2:2">
      <c r="B838" s="34"/>
    </row>
    <row r="839" spans="2:2">
      <c r="B839" s="34"/>
    </row>
    <row r="840" spans="2:2">
      <c r="B840" s="34"/>
    </row>
    <row r="841" spans="2:2">
      <c r="B841" s="34"/>
    </row>
    <row r="842" spans="2:2">
      <c r="B842" s="34"/>
    </row>
    <row r="843" spans="2:2">
      <c r="B843" s="34"/>
    </row>
    <row r="844" spans="2:2">
      <c r="B844" s="34"/>
    </row>
    <row r="845" spans="2:2">
      <c r="B845" s="34"/>
    </row>
    <row r="846" spans="2:2">
      <c r="B846" s="34"/>
    </row>
    <row r="847" spans="2:2">
      <c r="B847" s="34"/>
    </row>
    <row r="848" spans="2:2">
      <c r="B848" s="34"/>
    </row>
    <row r="849" spans="2:2">
      <c r="B849" s="34"/>
    </row>
    <row r="850" spans="2:2">
      <c r="B850" s="34"/>
    </row>
    <row r="851" spans="2:2">
      <c r="B851" s="34"/>
    </row>
    <row r="852" spans="2:2">
      <c r="B852" s="34"/>
    </row>
    <row r="853" spans="2:2">
      <c r="B853" s="34"/>
    </row>
    <row r="854" spans="2:2">
      <c r="B854" s="34"/>
    </row>
    <row r="855" spans="2:2">
      <c r="B855" s="34"/>
    </row>
    <row r="856" spans="2:2">
      <c r="B856" s="34"/>
    </row>
    <row r="857" spans="2:2">
      <c r="B857" s="34"/>
    </row>
    <row r="858" spans="2:2">
      <c r="B858" s="34"/>
    </row>
    <row r="859" spans="2:2">
      <c r="B859" s="34"/>
    </row>
    <row r="860" spans="2:2">
      <c r="B860" s="34"/>
    </row>
    <row r="861" spans="2:2">
      <c r="B861" s="34"/>
    </row>
    <row r="862" spans="2:2">
      <c r="B862" s="34"/>
    </row>
    <row r="863" spans="2:2">
      <c r="B863" s="34"/>
    </row>
    <row r="864" spans="2:2">
      <c r="B864" s="34"/>
    </row>
    <row r="865" spans="2:2">
      <c r="B865" s="34"/>
    </row>
    <row r="866" spans="2:2">
      <c r="B866" s="34"/>
    </row>
    <row r="867" spans="2:2">
      <c r="B867" s="34"/>
    </row>
    <row r="868" spans="2:2">
      <c r="B868" s="34"/>
    </row>
    <row r="869" spans="2:2">
      <c r="B869" s="34"/>
    </row>
    <row r="870" spans="2:2">
      <c r="B870" s="34"/>
    </row>
    <row r="871" spans="2:2">
      <c r="B871" s="34"/>
    </row>
    <row r="872" spans="2:2">
      <c r="B872" s="34"/>
    </row>
    <row r="873" spans="2:2">
      <c r="B873" s="34"/>
    </row>
    <row r="874" spans="2:2">
      <c r="B874" s="34"/>
    </row>
    <row r="875" spans="2:2">
      <c r="B875" s="34"/>
    </row>
    <row r="876" spans="2:2">
      <c r="B876" s="34"/>
    </row>
    <row r="877" spans="2:2">
      <c r="B877" s="34"/>
    </row>
    <row r="878" spans="2:2">
      <c r="B878" s="34"/>
    </row>
    <row r="879" spans="2:2">
      <c r="B879" s="34"/>
    </row>
    <row r="880" spans="2:2">
      <c r="B880" s="34"/>
    </row>
    <row r="881" spans="2:2">
      <c r="B881" s="34"/>
    </row>
    <row r="882" spans="2:2">
      <c r="B882" s="34"/>
    </row>
    <row r="883" spans="2:2">
      <c r="B883" s="34"/>
    </row>
    <row r="884" spans="2:2">
      <c r="B884" s="34"/>
    </row>
    <row r="885" spans="2:2">
      <c r="B885" s="34"/>
    </row>
    <row r="886" spans="2:2">
      <c r="B886" s="34"/>
    </row>
    <row r="887" spans="2:2">
      <c r="B887" s="34"/>
    </row>
    <row r="888" spans="2:2">
      <c r="B888" s="34"/>
    </row>
    <row r="889" spans="2:2">
      <c r="B889" s="34"/>
    </row>
    <row r="890" spans="2:2">
      <c r="B890" s="34"/>
    </row>
    <row r="891" spans="2:2">
      <c r="B891" s="34"/>
    </row>
    <row r="892" spans="2:2">
      <c r="B892" s="34"/>
    </row>
    <row r="893" spans="2:2">
      <c r="B893" s="34"/>
    </row>
    <row r="894" spans="2:2">
      <c r="B894" s="34"/>
    </row>
    <row r="895" spans="2:2">
      <c r="B895" s="34"/>
    </row>
    <row r="896" spans="2:2">
      <c r="B896" s="34"/>
    </row>
    <row r="897" spans="2:2">
      <c r="B897" s="34"/>
    </row>
    <row r="898" spans="2:2">
      <c r="B898" s="34"/>
    </row>
    <row r="899" spans="2:2">
      <c r="B899" s="34"/>
    </row>
    <row r="900" spans="2:2">
      <c r="B900" s="34"/>
    </row>
    <row r="901" spans="2:2">
      <c r="B901" s="34"/>
    </row>
    <row r="902" spans="2:2">
      <c r="B902" s="34"/>
    </row>
    <row r="903" spans="2:2">
      <c r="B903" s="34"/>
    </row>
    <row r="904" spans="2:2">
      <c r="B904" s="34"/>
    </row>
    <row r="905" spans="2:2">
      <c r="B905" s="34"/>
    </row>
    <row r="906" spans="2:2">
      <c r="B906" s="34"/>
    </row>
    <row r="907" spans="2:2">
      <c r="B907" s="34"/>
    </row>
    <row r="908" spans="2:2">
      <c r="B908" s="34"/>
    </row>
    <row r="909" spans="2:2">
      <c r="B909" s="34"/>
    </row>
    <row r="910" spans="2:2">
      <c r="B910" s="34"/>
    </row>
    <row r="911" spans="2:2">
      <c r="B911" s="34"/>
    </row>
    <row r="912" spans="2:2">
      <c r="B912" s="34"/>
    </row>
    <row r="913" spans="2:2">
      <c r="B913" s="34"/>
    </row>
    <row r="914" spans="2:2">
      <c r="B914" s="34"/>
    </row>
    <row r="915" spans="2:2">
      <c r="B915" s="34"/>
    </row>
    <row r="916" spans="2:2">
      <c r="B916" s="34"/>
    </row>
    <row r="917" spans="2:2">
      <c r="B917" s="34"/>
    </row>
    <row r="918" spans="2:2">
      <c r="B918" s="34"/>
    </row>
    <row r="919" spans="2:2">
      <c r="B919" s="34"/>
    </row>
    <row r="920" spans="2:2">
      <c r="B920" s="34"/>
    </row>
    <row r="921" spans="2:2">
      <c r="B921" s="34"/>
    </row>
    <row r="922" spans="2:2">
      <c r="B922" s="34"/>
    </row>
    <row r="923" spans="2:2">
      <c r="B923" s="34"/>
    </row>
    <row r="924" spans="2:2">
      <c r="B924" s="34"/>
    </row>
    <row r="925" spans="2:2">
      <c r="B925" s="34"/>
    </row>
    <row r="926" spans="2:2">
      <c r="B926" s="34"/>
    </row>
    <row r="927" spans="2:2">
      <c r="B927" s="34"/>
    </row>
    <row r="928" spans="2:2">
      <c r="B928" s="34"/>
    </row>
    <row r="929" spans="2:2">
      <c r="B929" s="34"/>
    </row>
    <row r="930" spans="2:2">
      <c r="B930" s="34"/>
    </row>
    <row r="931" spans="2:2">
      <c r="B931" s="34"/>
    </row>
    <row r="932" spans="2:2">
      <c r="B932" s="34"/>
    </row>
    <row r="933" spans="2:2">
      <c r="B933" s="34"/>
    </row>
    <row r="934" spans="2:2">
      <c r="B934" s="34"/>
    </row>
    <row r="935" spans="2:2">
      <c r="B935" s="34"/>
    </row>
    <row r="936" spans="2:2">
      <c r="B936" s="34"/>
    </row>
    <row r="937" spans="2:2">
      <c r="B937" s="34"/>
    </row>
    <row r="938" spans="2:2">
      <c r="B938" s="34"/>
    </row>
    <row r="939" spans="2:2">
      <c r="B939" s="34"/>
    </row>
    <row r="940" spans="2:2">
      <c r="B940" s="34"/>
    </row>
    <row r="941" spans="2:2">
      <c r="B941" s="34"/>
    </row>
    <row r="942" spans="2:2">
      <c r="B942" s="34"/>
    </row>
    <row r="943" spans="2:2">
      <c r="B943" s="34"/>
    </row>
    <row r="944" spans="2:2">
      <c r="B944" s="34"/>
    </row>
    <row r="945" spans="2:2">
      <c r="B945" s="34"/>
    </row>
    <row r="946" spans="2:2">
      <c r="B946" s="34"/>
    </row>
    <row r="947" spans="2:2">
      <c r="B947" s="34"/>
    </row>
    <row r="948" spans="2:2">
      <c r="B948" s="34"/>
    </row>
    <row r="949" spans="2:2">
      <c r="B949" s="34"/>
    </row>
    <row r="950" spans="2:2">
      <c r="B950" s="34"/>
    </row>
    <row r="951" spans="2:2">
      <c r="B951" s="34"/>
    </row>
    <row r="952" spans="2:2">
      <c r="B952" s="34"/>
    </row>
    <row r="953" spans="2:2">
      <c r="B953" s="34"/>
    </row>
    <row r="954" spans="2:2">
      <c r="B954" s="34"/>
    </row>
    <row r="955" spans="2:2">
      <c r="B955" s="34"/>
    </row>
    <row r="956" spans="2:2">
      <c r="B956" s="34"/>
    </row>
    <row r="957" spans="2:2">
      <c r="B957" s="34"/>
    </row>
    <row r="958" spans="2:2">
      <c r="B958" s="34"/>
    </row>
    <row r="959" spans="2:2">
      <c r="B959" s="34"/>
    </row>
    <row r="960" spans="2:2">
      <c r="B960" s="34"/>
    </row>
    <row r="961" spans="2:2">
      <c r="B961" s="34"/>
    </row>
    <row r="962" spans="2:2">
      <c r="B962" s="34"/>
    </row>
    <row r="963" spans="2:2">
      <c r="B963" s="34"/>
    </row>
    <row r="964" spans="2:2">
      <c r="B964" s="34"/>
    </row>
    <row r="965" spans="2:2">
      <c r="B965" s="34"/>
    </row>
    <row r="966" spans="2:2">
      <c r="B966" s="34"/>
    </row>
    <row r="967" spans="2:2">
      <c r="B967" s="34"/>
    </row>
    <row r="968" spans="2:2">
      <c r="B968" s="34"/>
    </row>
    <row r="969" spans="2:2">
      <c r="B969" s="34"/>
    </row>
    <row r="970" spans="2:2">
      <c r="B970" s="34"/>
    </row>
    <row r="971" spans="2:2">
      <c r="B971" s="34"/>
    </row>
    <row r="972" spans="2:2">
      <c r="B972" s="34"/>
    </row>
    <row r="973" spans="2:2">
      <c r="B973" s="34"/>
    </row>
    <row r="974" spans="2:2">
      <c r="B974" s="34"/>
    </row>
    <row r="975" spans="2:2">
      <c r="B975" s="34"/>
    </row>
    <row r="976" spans="2:2">
      <c r="B976" s="34"/>
    </row>
    <row r="977" spans="2:2">
      <c r="B977" s="34"/>
    </row>
    <row r="978" spans="2:2">
      <c r="B978" s="34"/>
    </row>
    <row r="979" spans="2:2">
      <c r="B979" s="34"/>
    </row>
    <row r="980" spans="2:2">
      <c r="B980" s="34"/>
    </row>
    <row r="981" spans="2:2">
      <c r="B981" s="34"/>
    </row>
    <row r="982" spans="2:2">
      <c r="B982" s="34"/>
    </row>
    <row r="983" spans="2:2">
      <c r="B983" s="34"/>
    </row>
    <row r="984" spans="2:2">
      <c r="B984" s="34"/>
    </row>
    <row r="985" spans="2:2">
      <c r="B985" s="34"/>
    </row>
    <row r="986" spans="2:2">
      <c r="B986" s="34"/>
    </row>
    <row r="987" spans="2:2">
      <c r="B987" s="34"/>
    </row>
    <row r="988" spans="2:2">
      <c r="B988" s="34"/>
    </row>
    <row r="989" spans="2:2">
      <c r="B989" s="34"/>
    </row>
    <row r="990" spans="2:2">
      <c r="B990" s="34"/>
    </row>
    <row r="991" spans="2:2">
      <c r="B991" s="34"/>
    </row>
    <row r="992" spans="2:2">
      <c r="B992" s="34"/>
    </row>
    <row r="993" spans="2:2">
      <c r="B993" s="34"/>
    </row>
    <row r="994" spans="2:2">
      <c r="B994" s="34"/>
    </row>
    <row r="995" spans="2:2">
      <c r="B995" s="34"/>
    </row>
    <row r="996" spans="2:2">
      <c r="B996" s="34"/>
    </row>
    <row r="997" spans="2:2">
      <c r="B997" s="34"/>
    </row>
    <row r="998" spans="2:2">
      <c r="B998" s="34"/>
    </row>
    <row r="999" spans="2:2">
      <c r="B999" s="34"/>
    </row>
    <row r="1000" spans="2:2">
      <c r="B1000" s="34"/>
    </row>
    <row r="1001" spans="2:2">
      <c r="B1001" s="34"/>
    </row>
    <row r="1002" spans="2:2">
      <c r="B1002" s="34"/>
    </row>
    <row r="1003" spans="2:2">
      <c r="B1003" s="34"/>
    </row>
    <row r="1004" spans="2:2">
      <c r="B1004" s="34"/>
    </row>
    <row r="1005" spans="2:2">
      <c r="B1005" s="34"/>
    </row>
    <row r="1006" spans="2:2">
      <c r="B1006" s="34"/>
    </row>
    <row r="1007" spans="2:2">
      <c r="B1007" s="34"/>
    </row>
    <row r="1008" spans="2:2">
      <c r="B1008" s="34"/>
    </row>
    <row r="1009" spans="2:2">
      <c r="B1009" s="34"/>
    </row>
    <row r="1010" spans="2:2">
      <c r="B1010" s="34"/>
    </row>
    <row r="1011" spans="2:2">
      <c r="B1011" s="34"/>
    </row>
    <row r="1012" spans="2:2">
      <c r="B1012" s="34"/>
    </row>
    <row r="1013" spans="2:2">
      <c r="B1013" s="34"/>
    </row>
    <row r="1014" spans="2:2">
      <c r="B1014" s="34"/>
    </row>
    <row r="1015" spans="2:2">
      <c r="B1015" s="34"/>
    </row>
    <row r="1016" spans="2:2">
      <c r="B1016" s="34"/>
    </row>
    <row r="1017" spans="2:2">
      <c r="B1017" s="34"/>
    </row>
    <row r="1018" spans="2:2">
      <c r="B1018" s="34"/>
    </row>
    <row r="1019" spans="2:2">
      <c r="B1019" s="34"/>
    </row>
    <row r="1020" spans="2:2">
      <c r="B1020" s="34"/>
    </row>
    <row r="1021" spans="2:2">
      <c r="B1021" s="34"/>
    </row>
    <row r="1022" spans="2:2">
      <c r="B1022" s="34"/>
    </row>
    <row r="1023" spans="2:2">
      <c r="B1023" s="34"/>
    </row>
    <row r="1024" spans="2:2">
      <c r="B1024" s="34"/>
    </row>
    <row r="1025" spans="2:2">
      <c r="B1025" s="34"/>
    </row>
    <row r="1026" spans="2:2">
      <c r="B1026" s="34"/>
    </row>
    <row r="1027" spans="2:2">
      <c r="B1027" s="34"/>
    </row>
    <row r="1028" spans="2:2">
      <c r="B1028" s="34"/>
    </row>
    <row r="1029" spans="2:2">
      <c r="B1029" s="34"/>
    </row>
    <row r="1030" spans="2:2">
      <c r="B1030" s="34"/>
    </row>
    <row r="1031" spans="2:2">
      <c r="B1031" s="34"/>
    </row>
    <row r="1032" spans="2:2">
      <c r="B1032" s="34"/>
    </row>
    <row r="1033" spans="2:2">
      <c r="B1033" s="34"/>
    </row>
    <row r="1034" spans="2:2">
      <c r="B1034" s="34"/>
    </row>
    <row r="1035" spans="2:2">
      <c r="B1035" s="34"/>
    </row>
    <row r="1036" spans="2:2">
      <c r="B1036" s="34"/>
    </row>
    <row r="1037" spans="2:2">
      <c r="B1037" s="34"/>
    </row>
    <row r="1038" spans="2:2">
      <c r="B1038" s="34"/>
    </row>
    <row r="1039" spans="2:2">
      <c r="B1039" s="34"/>
    </row>
    <row r="1040" spans="2:2">
      <c r="B1040" s="34"/>
    </row>
    <row r="1041" spans="2:2">
      <c r="B1041" s="34"/>
    </row>
    <row r="1042" spans="2:2">
      <c r="B1042" s="34"/>
    </row>
    <row r="1043" spans="2:2">
      <c r="B1043" s="34"/>
    </row>
    <row r="1044" spans="2:2">
      <c r="B1044" s="34"/>
    </row>
    <row r="1045" spans="2:2">
      <c r="B1045" s="34"/>
    </row>
    <row r="1046" spans="2:2">
      <c r="B1046" s="34"/>
    </row>
    <row r="1047" spans="2:2">
      <c r="B1047" s="34"/>
    </row>
    <row r="1048" spans="2:2">
      <c r="B1048" s="34"/>
    </row>
    <row r="1049" spans="2:2">
      <c r="B1049" s="34"/>
    </row>
    <row r="1050" spans="2:2">
      <c r="B1050" s="34"/>
    </row>
    <row r="1051" spans="2:2">
      <c r="B1051" s="34"/>
    </row>
    <row r="1052" spans="2:2">
      <c r="B1052" s="34"/>
    </row>
    <row r="1053" spans="2:2">
      <c r="B1053" s="34"/>
    </row>
    <row r="1054" spans="2:2">
      <c r="B1054" s="34"/>
    </row>
    <row r="1055" spans="2:2">
      <c r="B1055" s="34"/>
    </row>
    <row r="1056" spans="2:2">
      <c r="B1056" s="34"/>
    </row>
    <row r="1057" spans="2:2">
      <c r="B1057" s="34"/>
    </row>
    <row r="1058" spans="2:2">
      <c r="B1058" s="34"/>
    </row>
    <row r="1059" spans="2:2">
      <c r="B1059" s="34"/>
    </row>
    <row r="1060" spans="2:2">
      <c r="B1060" s="34"/>
    </row>
    <row r="1061" spans="2:2">
      <c r="B1061" s="34"/>
    </row>
    <row r="1062" spans="2:2">
      <c r="B1062" s="34"/>
    </row>
    <row r="1063" spans="2:2">
      <c r="B1063" s="34"/>
    </row>
    <row r="1064" spans="2:2">
      <c r="B1064" s="34"/>
    </row>
    <row r="1065" spans="2:2">
      <c r="B1065" s="34"/>
    </row>
    <row r="1066" spans="2:2">
      <c r="B1066" s="34"/>
    </row>
    <row r="1067" spans="2:2">
      <c r="B1067" s="34"/>
    </row>
    <row r="1068" spans="2:2">
      <c r="B1068" s="34"/>
    </row>
    <row r="1069" spans="2:2">
      <c r="B1069" s="34"/>
    </row>
    <row r="1070" spans="2:2">
      <c r="B1070" s="34"/>
    </row>
    <row r="1071" spans="2:2">
      <c r="B1071" s="34"/>
    </row>
    <row r="1072" spans="2:2">
      <c r="B1072" s="34"/>
    </row>
    <row r="1073" spans="2:2">
      <c r="B1073" s="34"/>
    </row>
    <row r="1074" spans="2:2">
      <c r="B1074" s="34"/>
    </row>
    <row r="1075" spans="2:2">
      <c r="B1075" s="34"/>
    </row>
    <row r="1076" spans="2:2">
      <c r="B1076" s="34"/>
    </row>
    <row r="1077" spans="2:2">
      <c r="B1077" s="34"/>
    </row>
    <row r="1078" spans="2:2">
      <c r="B1078" s="34"/>
    </row>
    <row r="1079" spans="2:2">
      <c r="B1079" s="34"/>
    </row>
    <row r="1080" spans="2:2">
      <c r="B1080" s="34"/>
    </row>
    <row r="1081" spans="2:2">
      <c r="B1081" s="34"/>
    </row>
    <row r="1082" spans="2:2">
      <c r="B1082" s="34"/>
    </row>
    <row r="1083" spans="2:2">
      <c r="B1083" s="34"/>
    </row>
    <row r="1084" spans="2:2">
      <c r="B1084" s="34"/>
    </row>
    <row r="1085" spans="2:2">
      <c r="B1085" s="34"/>
    </row>
    <row r="1086" spans="2:2">
      <c r="B1086" s="34"/>
    </row>
    <row r="1087" spans="2:2">
      <c r="B1087" s="34"/>
    </row>
    <row r="1088" spans="2:2">
      <c r="B1088" s="34"/>
    </row>
    <row r="1089" spans="2:2">
      <c r="B1089" s="34"/>
    </row>
    <row r="1090" spans="2:2">
      <c r="B1090" s="34"/>
    </row>
    <row r="1091" spans="2:2">
      <c r="B1091" s="34"/>
    </row>
    <row r="1092" spans="2:2">
      <c r="B1092" s="34"/>
    </row>
    <row r="1093" spans="2:2">
      <c r="B1093" s="34"/>
    </row>
    <row r="1094" spans="2:2">
      <c r="B1094" s="34"/>
    </row>
    <row r="1095" spans="2:2">
      <c r="B1095" s="34"/>
    </row>
    <row r="1096" spans="2:2">
      <c r="B1096" s="34"/>
    </row>
    <row r="1097" spans="2:2">
      <c r="B1097" s="34"/>
    </row>
    <row r="1098" spans="2:2">
      <c r="B1098" s="34"/>
    </row>
    <row r="1099" spans="2:2">
      <c r="B1099" s="34"/>
    </row>
    <row r="1100" spans="2:2">
      <c r="B1100" s="34"/>
    </row>
    <row r="1101" spans="2:2">
      <c r="B1101" s="34"/>
    </row>
    <row r="1102" spans="2:2">
      <c r="B1102" s="34"/>
    </row>
    <row r="1103" spans="2:2">
      <c r="B1103" s="34"/>
    </row>
    <row r="1104" spans="2:2">
      <c r="B1104" s="34"/>
    </row>
    <row r="1105" spans="2:2">
      <c r="B1105" s="34"/>
    </row>
    <row r="1106" spans="2:2">
      <c r="B1106" s="34"/>
    </row>
    <row r="1107" spans="2:2">
      <c r="B1107" s="34"/>
    </row>
    <row r="1108" spans="2:2">
      <c r="B1108" s="34"/>
    </row>
    <row r="1109" spans="2:2">
      <c r="B1109" s="34"/>
    </row>
    <row r="1110" spans="2:2">
      <c r="B1110" s="34"/>
    </row>
    <row r="1111" spans="2:2">
      <c r="B1111" s="34"/>
    </row>
    <row r="1112" spans="2:2">
      <c r="B1112" s="34"/>
    </row>
    <row r="1113" spans="2:2">
      <c r="B1113" s="34"/>
    </row>
    <row r="1114" spans="2:2">
      <c r="B1114" s="34"/>
    </row>
    <row r="1115" spans="2:2">
      <c r="B1115" s="34"/>
    </row>
    <row r="1116" spans="2:2">
      <c r="B1116" s="34"/>
    </row>
    <row r="1117" spans="2:2">
      <c r="B1117" s="34"/>
    </row>
    <row r="1118" spans="2:2">
      <c r="B1118" s="34"/>
    </row>
    <row r="1119" spans="2:2">
      <c r="B1119" s="34"/>
    </row>
    <row r="1120" spans="2:2">
      <c r="B1120" s="34"/>
    </row>
    <row r="1121" spans="2:2">
      <c r="B1121" s="34"/>
    </row>
    <row r="1122" spans="2:2">
      <c r="B1122" s="34"/>
    </row>
    <row r="1123" spans="2:2">
      <c r="B1123" s="34"/>
    </row>
    <row r="1124" spans="2:2">
      <c r="B1124" s="34"/>
    </row>
    <row r="1125" spans="2:2">
      <c r="B1125" s="34"/>
    </row>
    <row r="1126" spans="2:2">
      <c r="B1126" s="34"/>
    </row>
    <row r="1127" spans="2:2">
      <c r="B1127" s="34"/>
    </row>
    <row r="1128" spans="2:2">
      <c r="B1128" s="34"/>
    </row>
    <row r="1129" spans="2:2">
      <c r="B1129" s="34"/>
    </row>
    <row r="1130" spans="2:2">
      <c r="B1130" s="34"/>
    </row>
    <row r="1131" spans="2:2">
      <c r="B1131" s="34"/>
    </row>
    <row r="1132" spans="2:2">
      <c r="B1132" s="34"/>
    </row>
    <row r="1133" spans="2:2">
      <c r="B1133" s="34"/>
    </row>
    <row r="1134" spans="2:2">
      <c r="B1134" s="34"/>
    </row>
    <row r="1135" spans="2:2">
      <c r="B1135" s="34"/>
    </row>
    <row r="1136" spans="2:2">
      <c r="B1136" s="34"/>
    </row>
    <row r="1137" spans="2:2">
      <c r="B1137" s="34"/>
    </row>
    <row r="1138" spans="2:2">
      <c r="B1138" s="34"/>
    </row>
    <row r="1139" spans="2:2">
      <c r="B1139" s="34"/>
    </row>
    <row r="1140" spans="2:2">
      <c r="B1140" s="34"/>
    </row>
    <row r="1141" spans="2:2">
      <c r="B1141" s="34"/>
    </row>
    <row r="1142" spans="2:2">
      <c r="B1142" s="34"/>
    </row>
    <row r="1143" spans="2:2">
      <c r="B1143" s="34"/>
    </row>
    <row r="1144" spans="2:2">
      <c r="B1144" s="34"/>
    </row>
    <row r="1145" spans="2:2">
      <c r="B1145" s="34"/>
    </row>
    <row r="1146" spans="2:2">
      <c r="B1146" s="34"/>
    </row>
    <row r="1147" spans="2:2">
      <c r="B1147" s="34"/>
    </row>
    <row r="1148" spans="2:2">
      <c r="B1148" s="34"/>
    </row>
    <row r="1149" spans="2:2">
      <c r="B1149" s="34"/>
    </row>
    <row r="1150" spans="2:2">
      <c r="B1150" s="34"/>
    </row>
    <row r="1151" spans="2:2">
      <c r="B1151" s="34"/>
    </row>
    <row r="1152" spans="2:2">
      <c r="B1152" s="34"/>
    </row>
    <row r="1153" spans="2:2">
      <c r="B1153" s="34"/>
    </row>
    <row r="1154" spans="2:2">
      <c r="B1154" s="34"/>
    </row>
    <row r="1155" spans="2:2">
      <c r="B1155" s="34"/>
    </row>
    <row r="1156" spans="2:2">
      <c r="B1156" s="34"/>
    </row>
    <row r="1157" spans="2:2">
      <c r="B1157" s="34"/>
    </row>
    <row r="1158" spans="2:2">
      <c r="B1158" s="34"/>
    </row>
    <row r="1159" spans="2:2">
      <c r="B1159" s="34"/>
    </row>
    <row r="1160" spans="2:2">
      <c r="B1160" s="34"/>
    </row>
    <row r="1161" spans="2:2">
      <c r="B1161" s="34"/>
    </row>
    <row r="1162" spans="2:2">
      <c r="B1162" s="34"/>
    </row>
    <row r="1163" spans="2:2">
      <c r="B1163" s="34"/>
    </row>
    <row r="1164" spans="2:2">
      <c r="B1164" s="34"/>
    </row>
    <row r="1165" spans="2:2">
      <c r="B1165" s="34"/>
    </row>
    <row r="1166" spans="2:2">
      <c r="B1166" s="34"/>
    </row>
    <row r="1167" spans="2:2">
      <c r="B1167" s="34"/>
    </row>
    <row r="1168" spans="2:2">
      <c r="B1168" s="34"/>
    </row>
    <row r="1169" spans="2:2">
      <c r="B1169" s="34"/>
    </row>
    <row r="1170" spans="2:2">
      <c r="B1170" s="34"/>
    </row>
    <row r="1171" spans="2:2">
      <c r="B1171" s="34"/>
    </row>
    <row r="1172" spans="2:2">
      <c r="B1172" s="34"/>
    </row>
    <row r="1173" spans="2:2">
      <c r="B1173" s="34"/>
    </row>
    <row r="1174" spans="2:2">
      <c r="B1174" s="34"/>
    </row>
    <row r="1175" spans="2:2">
      <c r="B1175" s="34"/>
    </row>
    <row r="1176" spans="2:2">
      <c r="B1176" s="34"/>
    </row>
    <row r="1177" spans="2:2">
      <c r="B1177" s="34"/>
    </row>
    <row r="1178" spans="2:2">
      <c r="B1178" s="34"/>
    </row>
    <row r="1179" spans="2:2">
      <c r="B1179" s="34"/>
    </row>
    <row r="1180" spans="2:2">
      <c r="B1180" s="34"/>
    </row>
    <row r="1181" spans="2:2">
      <c r="B1181" s="34"/>
    </row>
    <row r="1182" spans="2:2">
      <c r="B1182" s="34"/>
    </row>
    <row r="1183" spans="2:2">
      <c r="B1183" s="34"/>
    </row>
    <row r="1184" spans="2:2">
      <c r="B1184" s="34"/>
    </row>
    <row r="1185" spans="2:2">
      <c r="B1185" s="34"/>
    </row>
    <row r="1186" spans="2:2">
      <c r="B1186" s="34"/>
    </row>
    <row r="1187" spans="2:2">
      <c r="B1187" s="34"/>
    </row>
    <row r="1188" spans="2:2">
      <c r="B1188" s="34"/>
    </row>
    <row r="1189" spans="2:2">
      <c r="B1189" s="34"/>
    </row>
    <row r="1190" spans="2:2">
      <c r="B1190" s="34"/>
    </row>
    <row r="1191" spans="2:2">
      <c r="B1191" s="34"/>
    </row>
    <row r="1192" spans="2:2">
      <c r="B1192" s="34"/>
    </row>
    <row r="1193" spans="2:2">
      <c r="B1193" s="34"/>
    </row>
    <row r="1194" spans="2:2">
      <c r="B1194" s="34"/>
    </row>
    <row r="1195" spans="2:2">
      <c r="B1195" s="34"/>
    </row>
    <row r="1196" spans="2:2">
      <c r="B1196" s="34"/>
    </row>
    <row r="1197" spans="2:2">
      <c r="B1197" s="34"/>
    </row>
    <row r="1198" spans="2:2">
      <c r="B1198" s="34"/>
    </row>
    <row r="1199" spans="2:2">
      <c r="B1199" s="34"/>
    </row>
    <row r="1200" spans="2:2">
      <c r="B1200" s="34"/>
    </row>
    <row r="1201" spans="2:2">
      <c r="B1201" s="34"/>
    </row>
    <row r="1202" spans="2:2">
      <c r="B1202" s="34"/>
    </row>
    <row r="1203" spans="2:2">
      <c r="B1203" s="34"/>
    </row>
    <row r="1204" spans="2:2">
      <c r="B1204" s="34"/>
    </row>
    <row r="1205" spans="2:2">
      <c r="B1205" s="34"/>
    </row>
    <row r="1206" spans="2:2">
      <c r="B1206" s="34"/>
    </row>
    <row r="1207" spans="2:2">
      <c r="B1207" s="34"/>
    </row>
    <row r="1208" spans="2:2">
      <c r="B1208" s="34"/>
    </row>
    <row r="1209" spans="2:2">
      <c r="B1209" s="34"/>
    </row>
    <row r="1210" spans="2:2">
      <c r="B1210" s="34"/>
    </row>
    <row r="1211" spans="2:2">
      <c r="B1211" s="34"/>
    </row>
    <row r="1212" spans="2:2">
      <c r="B1212" s="34"/>
    </row>
    <row r="1213" spans="2:2">
      <c r="B1213" s="34"/>
    </row>
    <row r="1214" spans="2:2">
      <c r="B1214" s="34"/>
    </row>
    <row r="1215" spans="2:2">
      <c r="B1215" s="34"/>
    </row>
    <row r="1216" spans="2:2">
      <c r="B1216" s="34"/>
    </row>
    <row r="1217" spans="2:2">
      <c r="B1217" s="34"/>
    </row>
    <row r="1218" spans="2:2">
      <c r="B1218" s="34"/>
    </row>
    <row r="1219" spans="2:2">
      <c r="B1219" s="34"/>
    </row>
    <row r="1220" spans="2:2">
      <c r="B1220" s="34"/>
    </row>
    <row r="1221" spans="2:2">
      <c r="B1221" s="34"/>
    </row>
    <row r="1222" spans="2:2">
      <c r="B1222" s="34"/>
    </row>
    <row r="1223" spans="2:2">
      <c r="B1223" s="34"/>
    </row>
    <row r="1224" spans="2:2">
      <c r="B1224" s="34"/>
    </row>
    <row r="1225" spans="2:2">
      <c r="B1225" s="34"/>
    </row>
    <row r="1226" spans="2:2">
      <c r="B1226" s="34"/>
    </row>
    <row r="1227" spans="2:2">
      <c r="B1227" s="34"/>
    </row>
    <row r="1228" spans="2:2">
      <c r="B1228" s="34"/>
    </row>
    <row r="1229" spans="2:2">
      <c r="B1229" s="34"/>
    </row>
    <row r="1230" spans="2:2">
      <c r="B1230" s="34"/>
    </row>
    <row r="1231" spans="2:2">
      <c r="B1231" s="34"/>
    </row>
    <row r="1232" spans="2:2">
      <c r="B1232" s="34"/>
    </row>
    <row r="1233" spans="2:2">
      <c r="B1233" s="34"/>
    </row>
    <row r="1234" spans="2:2">
      <c r="B1234" s="34"/>
    </row>
    <row r="1235" spans="2:2">
      <c r="B1235" s="34"/>
    </row>
    <row r="1236" spans="2:2">
      <c r="B1236" s="34"/>
    </row>
    <row r="1237" spans="2:2">
      <c r="B1237" s="34"/>
    </row>
    <row r="1238" spans="2:2">
      <c r="B1238" s="34"/>
    </row>
    <row r="1239" spans="2:2">
      <c r="B1239" s="34"/>
    </row>
    <row r="1240" spans="2:2">
      <c r="B1240" s="34"/>
    </row>
    <row r="1241" spans="2:2">
      <c r="B1241" s="34"/>
    </row>
    <row r="1242" spans="2:2">
      <c r="B1242" s="34"/>
    </row>
    <row r="1243" spans="2:2">
      <c r="B1243" s="34"/>
    </row>
    <row r="1244" spans="2:2">
      <c r="B1244" s="34"/>
    </row>
    <row r="1245" spans="2:2">
      <c r="B1245" s="34"/>
    </row>
    <row r="1246" spans="2:2">
      <c r="B1246" s="34"/>
    </row>
    <row r="1247" spans="2:2">
      <c r="B1247" s="34"/>
    </row>
    <row r="1248" spans="2:2">
      <c r="B1248" s="34"/>
    </row>
    <row r="1249" spans="2:2">
      <c r="B1249" s="34"/>
    </row>
    <row r="1250" spans="2:2">
      <c r="B1250" s="34"/>
    </row>
    <row r="1251" spans="2:2">
      <c r="B1251" s="34"/>
    </row>
    <row r="1252" spans="2:2">
      <c r="B1252" s="34"/>
    </row>
    <row r="1253" spans="2:2">
      <c r="B1253" s="34"/>
    </row>
    <row r="1254" spans="2:2">
      <c r="B1254" s="34"/>
    </row>
    <row r="1255" spans="2:2">
      <c r="B1255" s="34"/>
    </row>
    <row r="1256" spans="2:2">
      <c r="B1256" s="34"/>
    </row>
    <row r="1257" spans="2:2">
      <c r="B1257" s="34"/>
    </row>
    <row r="1258" spans="2:2">
      <c r="B1258" s="34"/>
    </row>
    <row r="1259" spans="2:2">
      <c r="B1259" s="34"/>
    </row>
    <row r="1260" spans="2:2">
      <c r="B1260" s="34"/>
    </row>
    <row r="1261" spans="2:2">
      <c r="B1261" s="34"/>
    </row>
    <row r="1262" spans="2:2">
      <c r="B1262" s="34"/>
    </row>
    <row r="1263" spans="2:2">
      <c r="B1263" s="34"/>
    </row>
    <row r="1264" spans="2:2">
      <c r="B1264" s="34"/>
    </row>
    <row r="1265" spans="2:2">
      <c r="B1265" s="34"/>
    </row>
    <row r="1266" spans="2:2">
      <c r="B1266" s="34"/>
    </row>
    <row r="1267" spans="2:2">
      <c r="B1267" s="34"/>
    </row>
    <row r="1268" spans="2:2">
      <c r="B1268" s="34"/>
    </row>
    <row r="1269" spans="2:2">
      <c r="B1269" s="34"/>
    </row>
    <row r="1270" spans="2:2">
      <c r="B1270" s="34"/>
    </row>
    <row r="1271" spans="2:2">
      <c r="B1271" s="34"/>
    </row>
    <row r="1272" spans="2:2">
      <c r="B1272" s="34"/>
    </row>
    <row r="1273" spans="2:2">
      <c r="B1273" s="34"/>
    </row>
    <row r="1274" spans="2:2">
      <c r="B1274" s="34"/>
    </row>
    <row r="1275" spans="2:2">
      <c r="B1275" s="34"/>
    </row>
    <row r="1276" spans="2:2">
      <c r="B1276" s="34"/>
    </row>
    <row r="1277" spans="2:2">
      <c r="B1277" s="34"/>
    </row>
    <row r="1278" spans="2:2">
      <c r="B1278" s="34"/>
    </row>
    <row r="1279" spans="2:2">
      <c r="B1279" s="34"/>
    </row>
    <row r="1280" spans="2:2">
      <c r="B1280" s="34"/>
    </row>
    <row r="1281" spans="2:2">
      <c r="B1281" s="34"/>
    </row>
    <row r="1282" spans="2:2">
      <c r="B1282" s="34"/>
    </row>
    <row r="1283" spans="2:2">
      <c r="B1283" s="34"/>
    </row>
    <row r="1284" spans="2:2">
      <c r="B1284" s="34"/>
    </row>
    <row r="1285" spans="2:2">
      <c r="B1285" s="34"/>
    </row>
    <row r="1286" spans="2:2">
      <c r="B1286" s="34"/>
    </row>
    <row r="1287" spans="2:2">
      <c r="B1287" s="34"/>
    </row>
    <row r="1288" spans="2:2">
      <c r="B1288" s="34"/>
    </row>
    <row r="1289" spans="2:2">
      <c r="B1289" s="34"/>
    </row>
    <row r="1290" spans="2:2">
      <c r="B1290" s="34"/>
    </row>
    <row r="1291" spans="2:2">
      <c r="B1291" s="34"/>
    </row>
    <row r="1292" spans="2:2">
      <c r="B1292" s="34"/>
    </row>
    <row r="1293" spans="2:2">
      <c r="B1293" s="34"/>
    </row>
    <row r="1294" spans="2:2">
      <c r="B1294" s="34"/>
    </row>
    <row r="1295" spans="2:2">
      <c r="B1295" s="34"/>
    </row>
    <row r="1296" spans="2:2">
      <c r="B1296" s="34"/>
    </row>
    <row r="1297" spans="2:2">
      <c r="B1297" s="34"/>
    </row>
    <row r="1298" spans="2:2">
      <c r="B1298" s="34"/>
    </row>
    <row r="1299" spans="2:2">
      <c r="B1299" s="34"/>
    </row>
    <row r="1300" spans="2:2">
      <c r="B1300" s="34"/>
    </row>
    <row r="1301" spans="2:2">
      <c r="B1301" s="34"/>
    </row>
    <row r="1302" spans="2:2">
      <c r="B1302" s="34"/>
    </row>
    <row r="1303" spans="2:2">
      <c r="B1303" s="34"/>
    </row>
    <row r="1304" spans="2:2">
      <c r="B1304" s="34"/>
    </row>
    <row r="1305" spans="2:2">
      <c r="B1305" s="34"/>
    </row>
    <row r="1306" spans="2:2">
      <c r="B1306" s="34"/>
    </row>
    <row r="1307" spans="2:2">
      <c r="B1307" s="34"/>
    </row>
    <row r="1308" spans="2:2">
      <c r="B1308" s="34"/>
    </row>
    <row r="1309" spans="2:2">
      <c r="B1309" s="34"/>
    </row>
    <row r="1310" spans="2:2">
      <c r="B1310" s="34"/>
    </row>
    <row r="1311" spans="2:2">
      <c r="B1311" s="34"/>
    </row>
    <row r="1312" spans="2:2">
      <c r="B1312" s="34"/>
    </row>
    <row r="1313" spans="2:2">
      <c r="B1313" s="34"/>
    </row>
    <row r="1314" spans="2:2">
      <c r="B1314" s="34"/>
    </row>
    <row r="1315" spans="2:2">
      <c r="B1315" s="34"/>
    </row>
    <row r="1316" spans="2:2">
      <c r="B1316" s="34"/>
    </row>
    <row r="1317" spans="2:2">
      <c r="B1317" s="34"/>
    </row>
    <row r="1318" spans="2:2">
      <c r="B1318" s="34"/>
    </row>
    <row r="1319" spans="2:2">
      <c r="B1319" s="34"/>
    </row>
    <row r="1320" spans="2:2">
      <c r="B1320" s="34"/>
    </row>
    <row r="1321" spans="2:2">
      <c r="B1321" s="34"/>
    </row>
    <row r="1322" spans="2:2">
      <c r="B1322" s="34"/>
    </row>
    <row r="1323" spans="2:2">
      <c r="B1323" s="34"/>
    </row>
    <row r="1324" spans="2:2">
      <c r="B1324" s="34"/>
    </row>
    <row r="1325" spans="2:2">
      <c r="B1325" s="34"/>
    </row>
    <row r="1326" spans="2:2">
      <c r="B1326" s="34"/>
    </row>
    <row r="1327" spans="2:2">
      <c r="B1327" s="34"/>
    </row>
    <row r="1328" spans="2:2">
      <c r="B1328" s="34"/>
    </row>
    <row r="1329" spans="2:2">
      <c r="B1329" s="34"/>
    </row>
    <row r="1330" spans="2:2">
      <c r="B1330" s="34"/>
    </row>
    <row r="1331" spans="2:2">
      <c r="B1331" s="34"/>
    </row>
    <row r="1332" spans="2:2">
      <c r="B1332" s="34"/>
    </row>
    <row r="1333" spans="2:2">
      <c r="B1333" s="34"/>
    </row>
    <row r="1334" spans="2:2">
      <c r="B1334" s="34"/>
    </row>
    <row r="1335" spans="2:2">
      <c r="B1335" s="34"/>
    </row>
    <row r="1336" spans="2:2">
      <c r="B1336" s="34"/>
    </row>
    <row r="1337" spans="2:2">
      <c r="B1337" s="34"/>
    </row>
    <row r="1338" spans="2:2">
      <c r="B1338" s="34"/>
    </row>
    <row r="1339" spans="2:2">
      <c r="B1339" s="34"/>
    </row>
    <row r="1340" spans="2:2">
      <c r="B1340" s="34"/>
    </row>
    <row r="1341" spans="2:2">
      <c r="B1341" s="34"/>
    </row>
    <row r="1342" spans="2:2">
      <c r="B1342" s="34"/>
    </row>
    <row r="1343" spans="2:2">
      <c r="B1343" s="34"/>
    </row>
    <row r="1344" spans="2:2">
      <c r="B1344" s="34"/>
    </row>
    <row r="1345" spans="2:2">
      <c r="B1345" s="34"/>
    </row>
    <row r="1346" spans="2:2">
      <c r="B1346" s="34"/>
    </row>
    <row r="1347" spans="2:2">
      <c r="B1347" s="34"/>
    </row>
    <row r="1348" spans="2:2">
      <c r="B1348" s="34"/>
    </row>
    <row r="1349" spans="2:2">
      <c r="B1349" s="34"/>
    </row>
    <row r="1350" spans="2:2">
      <c r="B1350" s="34"/>
    </row>
    <row r="1351" spans="2:2">
      <c r="B1351" s="34"/>
    </row>
    <row r="1352" spans="2:2">
      <c r="B1352" s="34"/>
    </row>
    <row r="1353" spans="2:2">
      <c r="B1353" s="34"/>
    </row>
    <row r="1354" spans="2:2">
      <c r="B1354" s="34"/>
    </row>
    <row r="1355" spans="2:2">
      <c r="B1355" s="34"/>
    </row>
    <row r="1356" spans="2:2">
      <c r="B1356" s="34"/>
    </row>
    <row r="1357" spans="2:2">
      <c r="B1357" s="34"/>
    </row>
    <row r="1358" spans="2:2">
      <c r="B1358" s="34"/>
    </row>
    <row r="1359" spans="2:2">
      <c r="B1359" s="34"/>
    </row>
    <row r="1360" spans="2:2">
      <c r="B1360" s="34"/>
    </row>
    <row r="1361" spans="2:2">
      <c r="B1361" s="34"/>
    </row>
    <row r="1362" spans="2:2">
      <c r="B1362" s="34"/>
    </row>
    <row r="1363" spans="2:2">
      <c r="B1363" s="34"/>
    </row>
    <row r="1364" spans="2:2">
      <c r="B1364" s="34"/>
    </row>
    <row r="1365" spans="2:2">
      <c r="B1365" s="34"/>
    </row>
    <row r="1366" spans="2:2">
      <c r="B1366" s="34"/>
    </row>
    <row r="1367" spans="2:2">
      <c r="B1367" s="34"/>
    </row>
    <row r="1368" spans="2:2">
      <c r="B1368" s="34"/>
    </row>
    <row r="1369" spans="2:2">
      <c r="B1369" s="34"/>
    </row>
    <row r="1370" spans="2:2">
      <c r="B1370" s="34"/>
    </row>
    <row r="1371" spans="2:2">
      <c r="B1371" s="34"/>
    </row>
    <row r="1372" spans="2:2">
      <c r="B1372" s="34"/>
    </row>
    <row r="1373" spans="2:2">
      <c r="B1373" s="34"/>
    </row>
    <row r="1374" spans="2:2">
      <c r="B1374" s="34"/>
    </row>
    <row r="1375" spans="2:2">
      <c r="B1375" s="34"/>
    </row>
    <row r="1376" spans="2:2">
      <c r="B1376" s="34"/>
    </row>
    <row r="1377" spans="2:2">
      <c r="B1377" s="34"/>
    </row>
    <row r="1378" spans="2:2">
      <c r="B1378" s="34"/>
    </row>
    <row r="1379" spans="2:2">
      <c r="B1379" s="34"/>
    </row>
    <row r="1380" spans="2:2">
      <c r="B1380" s="34"/>
    </row>
    <row r="1381" spans="2:2">
      <c r="B1381" s="34"/>
    </row>
    <row r="1382" spans="2:2">
      <c r="B1382" s="34"/>
    </row>
    <row r="1383" spans="2:2">
      <c r="B1383" s="34"/>
    </row>
    <row r="1384" spans="2:2">
      <c r="B1384" s="34"/>
    </row>
    <row r="1385" spans="2:2">
      <c r="B1385" s="34"/>
    </row>
    <row r="1386" spans="2:2">
      <c r="B1386" s="34"/>
    </row>
    <row r="1387" spans="2:2">
      <c r="B1387" s="34"/>
    </row>
    <row r="1388" spans="2:2">
      <c r="B1388" s="34"/>
    </row>
    <row r="1389" spans="2:2">
      <c r="B1389" s="34"/>
    </row>
    <row r="1390" spans="2:2">
      <c r="B1390" s="34"/>
    </row>
    <row r="1391" spans="2:2">
      <c r="B1391" s="34"/>
    </row>
    <row r="1392" spans="2:2">
      <c r="B1392" s="34"/>
    </row>
    <row r="1393" spans="2:2">
      <c r="B1393" s="34"/>
    </row>
    <row r="1394" spans="2:2">
      <c r="B1394" s="34"/>
    </row>
    <row r="1395" spans="2:2">
      <c r="B1395" s="34"/>
    </row>
    <row r="1396" spans="2:2">
      <c r="B1396" s="34"/>
    </row>
    <row r="1397" spans="2:2">
      <c r="B1397" s="34"/>
    </row>
    <row r="1398" spans="2:2">
      <c r="B1398" s="34"/>
    </row>
    <row r="1399" spans="2:2">
      <c r="B1399" s="34"/>
    </row>
    <row r="1400" spans="2:2">
      <c r="B1400" s="34"/>
    </row>
    <row r="1401" spans="2:2">
      <c r="B1401" s="34"/>
    </row>
    <row r="1402" spans="2:2">
      <c r="B1402" s="34"/>
    </row>
    <row r="1403" spans="2:2">
      <c r="B1403" s="34"/>
    </row>
    <row r="1404" spans="2:2">
      <c r="B1404" s="34"/>
    </row>
    <row r="1405" spans="2:2">
      <c r="B1405" s="34"/>
    </row>
    <row r="1406" spans="2:2">
      <c r="B1406" s="34"/>
    </row>
    <row r="1407" spans="2:2">
      <c r="B1407" s="34"/>
    </row>
    <row r="1408" spans="2:2">
      <c r="B1408" s="34"/>
    </row>
    <row r="1409" spans="2:2">
      <c r="B1409" s="34"/>
    </row>
    <row r="1410" spans="2:2">
      <c r="B1410" s="34"/>
    </row>
    <row r="1411" spans="2:2">
      <c r="B1411" s="34"/>
    </row>
    <row r="1412" spans="2:2">
      <c r="B1412" s="34"/>
    </row>
    <row r="1413" spans="2:2">
      <c r="B1413" s="34"/>
    </row>
    <row r="1414" spans="2:2">
      <c r="B1414" s="34"/>
    </row>
    <row r="1415" spans="2:2">
      <c r="B1415" s="34"/>
    </row>
    <row r="1416" spans="2:2">
      <c r="B1416" s="34"/>
    </row>
    <row r="1417" spans="2:2">
      <c r="B1417" s="34"/>
    </row>
    <row r="1418" spans="2:2">
      <c r="B1418" s="34"/>
    </row>
    <row r="1419" spans="2:2">
      <c r="B1419" s="34"/>
    </row>
    <row r="1420" spans="2:2">
      <c r="B1420" s="34"/>
    </row>
    <row r="1421" spans="2:2">
      <c r="B1421" s="34"/>
    </row>
    <row r="1422" spans="2:2">
      <c r="B1422" s="34"/>
    </row>
    <row r="1423" spans="2:2">
      <c r="B1423" s="34"/>
    </row>
    <row r="1424" spans="2:2">
      <c r="B1424" s="34"/>
    </row>
    <row r="1425" spans="2:2">
      <c r="B1425" s="34"/>
    </row>
    <row r="1426" spans="2:2">
      <c r="B1426" s="34"/>
    </row>
    <row r="1427" spans="2:2">
      <c r="B1427" s="34"/>
    </row>
    <row r="1428" spans="2:2">
      <c r="B1428" s="34"/>
    </row>
    <row r="1429" spans="2:2">
      <c r="B1429" s="34"/>
    </row>
    <row r="1430" spans="2:2">
      <c r="B1430" s="34"/>
    </row>
    <row r="1431" spans="2:2">
      <c r="B1431" s="34"/>
    </row>
    <row r="1432" spans="2:2">
      <c r="B1432" s="34"/>
    </row>
    <row r="1433" spans="2:2">
      <c r="B1433" s="34"/>
    </row>
    <row r="1434" spans="2:2">
      <c r="B1434" s="34"/>
    </row>
    <row r="1435" spans="2:2">
      <c r="B1435" s="34"/>
    </row>
    <row r="1436" spans="2:2">
      <c r="B1436" s="34"/>
    </row>
    <row r="1437" spans="2:2">
      <c r="B1437" s="34"/>
    </row>
    <row r="1438" spans="2:2">
      <c r="B1438" s="34"/>
    </row>
    <row r="1439" spans="2:2">
      <c r="B1439" s="34"/>
    </row>
    <row r="1440" spans="2:2">
      <c r="B1440" s="34"/>
    </row>
    <row r="1441" spans="2:2">
      <c r="B1441" s="34"/>
    </row>
    <row r="1442" spans="2:2">
      <c r="B1442" s="34"/>
    </row>
    <row r="1443" spans="2:2">
      <c r="B1443" s="34"/>
    </row>
    <row r="1444" spans="2:2">
      <c r="B1444" s="34"/>
    </row>
    <row r="1445" spans="2:2">
      <c r="B1445" s="34"/>
    </row>
    <row r="1446" spans="2:2">
      <c r="B1446" s="34"/>
    </row>
    <row r="1447" spans="2:2">
      <c r="B1447" s="34"/>
    </row>
    <row r="1448" spans="2:2">
      <c r="B1448" s="34"/>
    </row>
    <row r="1449" spans="2:2">
      <c r="B1449" s="34"/>
    </row>
    <row r="1450" spans="2:2">
      <c r="B1450" s="34"/>
    </row>
    <row r="1451" spans="2:2">
      <c r="B1451" s="34"/>
    </row>
    <row r="1452" spans="2:2">
      <c r="B1452" s="34"/>
    </row>
    <row r="1453" spans="2:2">
      <c r="B1453" s="34"/>
    </row>
    <row r="1454" spans="2:2">
      <c r="B1454" s="34"/>
    </row>
    <row r="1455" spans="2:2">
      <c r="B1455" s="34"/>
    </row>
    <row r="1456" spans="2:2">
      <c r="B1456" s="34"/>
    </row>
    <row r="1457" spans="2:2">
      <c r="B1457" s="34"/>
    </row>
    <row r="1458" spans="2:2">
      <c r="B1458" s="34"/>
    </row>
    <row r="1459" spans="2:2">
      <c r="B1459" s="34"/>
    </row>
    <row r="1460" spans="2:2">
      <c r="B1460" s="34"/>
    </row>
    <row r="1461" spans="2:2">
      <c r="B1461" s="34"/>
    </row>
    <row r="1462" spans="2:2">
      <c r="B1462" s="34"/>
    </row>
    <row r="1463" spans="2:2">
      <c r="B1463" s="34"/>
    </row>
    <row r="1464" spans="2:2">
      <c r="B1464" s="34"/>
    </row>
    <row r="1465" spans="2:2">
      <c r="B1465" s="34"/>
    </row>
    <row r="1466" spans="2:2">
      <c r="B1466" s="34"/>
    </row>
    <row r="1467" spans="2:2">
      <c r="B1467" s="34"/>
    </row>
    <row r="1468" spans="2:2">
      <c r="B1468" s="34"/>
    </row>
    <row r="1469" spans="2:2">
      <c r="B1469" s="34"/>
    </row>
    <row r="1470" spans="2:2">
      <c r="B1470" s="34"/>
    </row>
    <row r="1471" spans="2:2">
      <c r="B1471" s="34"/>
    </row>
    <row r="1472" spans="2:2">
      <c r="B1472" s="34"/>
    </row>
    <row r="1473" spans="2:2">
      <c r="B1473" s="34"/>
    </row>
    <row r="1474" spans="2:2">
      <c r="B1474" s="34"/>
    </row>
    <row r="1475" spans="2:2">
      <c r="B1475" s="34"/>
    </row>
    <row r="1476" spans="2:2">
      <c r="B1476" s="34"/>
    </row>
    <row r="1477" spans="2:2">
      <c r="B1477" s="34"/>
    </row>
    <row r="1478" spans="2:2">
      <c r="B1478" s="34"/>
    </row>
    <row r="1479" spans="2:2">
      <c r="B1479" s="34"/>
    </row>
    <row r="1480" spans="2:2">
      <c r="B1480" s="34"/>
    </row>
    <row r="1481" spans="2:2">
      <c r="B1481" s="34"/>
    </row>
    <row r="1482" spans="2:2">
      <c r="B1482" s="34"/>
    </row>
    <row r="1483" spans="2:2">
      <c r="B1483" s="34"/>
    </row>
    <row r="1484" spans="2:2">
      <c r="B1484" s="34"/>
    </row>
    <row r="1485" spans="2:2">
      <c r="B1485" s="34"/>
    </row>
    <row r="1486" spans="2:2">
      <c r="B1486" s="34"/>
    </row>
    <row r="1487" spans="2:2">
      <c r="B1487" s="34"/>
    </row>
    <row r="1488" spans="2:2">
      <c r="B1488" s="34"/>
    </row>
    <row r="1489" spans="2:2">
      <c r="B1489" s="34"/>
    </row>
    <row r="1490" spans="2:2">
      <c r="B1490" s="34"/>
    </row>
    <row r="1491" spans="2:2">
      <c r="B1491" s="34"/>
    </row>
    <row r="1492" spans="2:2">
      <c r="B1492" s="34"/>
    </row>
    <row r="1493" spans="2:2">
      <c r="B1493" s="34"/>
    </row>
    <row r="1494" spans="2:2">
      <c r="B1494" s="34"/>
    </row>
    <row r="1495" spans="2:2">
      <c r="B1495" s="34"/>
    </row>
    <row r="1496" spans="2:2">
      <c r="B1496" s="34"/>
    </row>
    <row r="1497" spans="2:2">
      <c r="B1497" s="34"/>
    </row>
    <row r="1498" spans="2:2">
      <c r="B1498" s="34"/>
    </row>
    <row r="1499" spans="2:2">
      <c r="B1499" s="34"/>
    </row>
    <row r="1500" spans="2:2">
      <c r="B1500" s="34"/>
    </row>
    <row r="1501" spans="2:2">
      <c r="B1501" s="34"/>
    </row>
    <row r="1502" spans="2:2">
      <c r="B1502" s="34"/>
    </row>
    <row r="1503" spans="2:2">
      <c r="B1503" s="34"/>
    </row>
    <row r="1504" spans="2:2">
      <c r="B1504" s="34"/>
    </row>
    <row r="1505" spans="2:2">
      <c r="B1505" s="34"/>
    </row>
    <row r="1506" spans="2:2">
      <c r="B1506" s="34"/>
    </row>
    <row r="1507" spans="2:2">
      <c r="B1507" s="34"/>
    </row>
    <row r="1508" spans="2:2">
      <c r="B1508" s="34"/>
    </row>
    <row r="1509" spans="2:2">
      <c r="B1509" s="34"/>
    </row>
    <row r="1510" spans="2:2">
      <c r="B1510" s="34"/>
    </row>
    <row r="1511" spans="2:2">
      <c r="B1511" s="34"/>
    </row>
    <row r="1512" spans="2:2">
      <c r="B1512" s="34"/>
    </row>
    <row r="1513" spans="2:2">
      <c r="B1513" s="34"/>
    </row>
    <row r="1514" spans="2:2">
      <c r="B1514" s="34"/>
    </row>
    <row r="1515" spans="2:2">
      <c r="B1515" s="34"/>
    </row>
    <row r="1516" spans="2:2">
      <c r="B1516" s="34"/>
    </row>
    <row r="1517" spans="2:2">
      <c r="B1517" s="34"/>
    </row>
    <row r="1518" spans="2:2">
      <c r="B1518" s="34"/>
    </row>
    <row r="1519" spans="2:2">
      <c r="B1519" s="34"/>
    </row>
    <row r="1520" spans="2:2">
      <c r="B1520" s="34"/>
    </row>
    <row r="1521" spans="2:2">
      <c r="B1521" s="34"/>
    </row>
    <row r="1522" spans="2:2">
      <c r="B1522" s="34"/>
    </row>
    <row r="1523" spans="2:2">
      <c r="B1523" s="34"/>
    </row>
    <row r="1524" spans="2:2">
      <c r="B1524" s="34"/>
    </row>
    <row r="1525" spans="2:2">
      <c r="B1525" s="34"/>
    </row>
    <row r="1526" spans="2:2">
      <c r="B1526" s="34"/>
    </row>
    <row r="1527" spans="2:2">
      <c r="B1527" s="34"/>
    </row>
    <row r="1528" spans="2:2">
      <c r="B1528" s="34"/>
    </row>
    <row r="1529" spans="2:2">
      <c r="B1529" s="34"/>
    </row>
    <row r="1530" spans="2:2">
      <c r="B1530" s="34"/>
    </row>
    <row r="1531" spans="2:2">
      <c r="B1531" s="34"/>
    </row>
    <row r="1532" spans="2:2">
      <c r="B1532" s="34"/>
    </row>
    <row r="1533" spans="2:2">
      <c r="B1533" s="34"/>
    </row>
    <row r="1534" spans="2:2">
      <c r="B1534" s="34"/>
    </row>
    <row r="1535" spans="2:2">
      <c r="B1535" s="34"/>
    </row>
    <row r="1536" spans="2:2">
      <c r="B1536" s="34"/>
    </row>
    <row r="1537" spans="2:2">
      <c r="B1537" s="34"/>
    </row>
    <row r="1538" spans="2:2">
      <c r="B1538" s="34"/>
    </row>
    <row r="1539" spans="2:2">
      <c r="B1539" s="34"/>
    </row>
    <row r="1540" spans="2:2">
      <c r="B1540" s="34"/>
    </row>
    <row r="1541" spans="2:2">
      <c r="B1541" s="34"/>
    </row>
    <row r="1542" spans="2:2">
      <c r="B1542" s="34"/>
    </row>
    <row r="1543" spans="2:2">
      <c r="B1543" s="34"/>
    </row>
    <row r="1544" spans="2:2">
      <c r="B1544" s="34"/>
    </row>
    <row r="1545" spans="2:2">
      <c r="B1545" s="34"/>
    </row>
    <row r="1546" spans="2:2">
      <c r="B1546" s="34"/>
    </row>
    <row r="1547" spans="2:2">
      <c r="B1547" s="34"/>
    </row>
    <row r="1548" spans="2:2">
      <c r="B1548" s="34"/>
    </row>
    <row r="1549" spans="2:2">
      <c r="B1549" s="34"/>
    </row>
    <row r="1550" spans="2:2">
      <c r="B1550" s="34"/>
    </row>
    <row r="1551" spans="2:2">
      <c r="B1551" s="34"/>
    </row>
    <row r="1552" spans="2:2">
      <c r="B1552" s="34"/>
    </row>
    <row r="1553" spans="2:2">
      <c r="B1553" s="34"/>
    </row>
    <row r="1554" spans="2:2">
      <c r="B1554" s="34"/>
    </row>
    <row r="1555" spans="2:2">
      <c r="B1555" s="34"/>
    </row>
    <row r="1556" spans="2:2">
      <c r="B1556" s="34"/>
    </row>
    <row r="1557" spans="2:2">
      <c r="B1557" s="34"/>
    </row>
    <row r="1558" spans="2:2">
      <c r="B1558" s="34"/>
    </row>
    <row r="1559" spans="2:2">
      <c r="B1559" s="34"/>
    </row>
    <row r="1560" spans="2:2">
      <c r="B1560" s="34"/>
    </row>
    <row r="1561" spans="2:2">
      <c r="B1561" s="34"/>
    </row>
    <row r="1562" spans="2:2">
      <c r="B1562" s="34"/>
    </row>
    <row r="1563" spans="2:2">
      <c r="B1563" s="34"/>
    </row>
    <row r="1564" spans="2:2">
      <c r="B1564" s="34"/>
    </row>
    <row r="1565" spans="2:2">
      <c r="B1565" s="34"/>
    </row>
    <row r="1566" spans="2:2">
      <c r="B1566" s="34"/>
    </row>
    <row r="1567" spans="2:2">
      <c r="B1567" s="34"/>
    </row>
    <row r="1568" spans="2:2">
      <c r="B1568" s="34"/>
    </row>
    <row r="1569" spans="2:2">
      <c r="B1569" s="34"/>
    </row>
    <row r="1570" spans="2:2">
      <c r="B1570" s="34"/>
    </row>
    <row r="1571" spans="2:2">
      <c r="B1571" s="34"/>
    </row>
    <row r="1572" spans="2:2">
      <c r="B1572" s="34"/>
    </row>
    <row r="1573" spans="2:2">
      <c r="B1573" s="34"/>
    </row>
    <row r="1574" spans="2:2">
      <c r="B1574" s="34"/>
    </row>
    <row r="1575" spans="2:2">
      <c r="B1575" s="34"/>
    </row>
    <row r="1576" spans="2:2">
      <c r="B1576" s="34"/>
    </row>
    <row r="1577" spans="2:2">
      <c r="B1577" s="34"/>
    </row>
    <row r="1578" spans="2:2">
      <c r="B1578" s="34"/>
    </row>
    <row r="1579" spans="2:2">
      <c r="B1579" s="34"/>
    </row>
    <row r="1580" spans="2:2">
      <c r="B1580" s="34"/>
    </row>
    <row r="1581" spans="2:2">
      <c r="B1581" s="34"/>
    </row>
    <row r="1582" spans="2:2">
      <c r="B1582" s="34"/>
    </row>
    <row r="1583" spans="2:2">
      <c r="B1583" s="34"/>
    </row>
    <row r="1584" spans="2:2">
      <c r="B1584" s="34"/>
    </row>
    <row r="1585" spans="2:2">
      <c r="B1585" s="34"/>
    </row>
    <row r="1586" spans="2:2">
      <c r="B1586" s="34"/>
    </row>
    <row r="1587" spans="2:2">
      <c r="B1587" s="34"/>
    </row>
    <row r="1588" spans="2:2">
      <c r="B1588" s="34"/>
    </row>
    <row r="1589" spans="2:2">
      <c r="B1589" s="34"/>
    </row>
    <row r="1590" spans="2:2">
      <c r="B1590" s="34"/>
    </row>
    <row r="1591" spans="2:2">
      <c r="B1591" s="34"/>
    </row>
    <row r="1592" spans="2:2">
      <c r="B1592" s="34"/>
    </row>
    <row r="1593" spans="2:2">
      <c r="B1593" s="34"/>
    </row>
    <row r="1594" spans="2:2">
      <c r="B1594" s="34"/>
    </row>
    <row r="1595" spans="2:2">
      <c r="B1595" s="34"/>
    </row>
    <row r="1596" spans="2:2">
      <c r="B1596" s="34"/>
    </row>
    <row r="1597" spans="2:2">
      <c r="B1597" s="34"/>
    </row>
    <row r="1598" spans="2:2">
      <c r="B1598" s="34"/>
    </row>
    <row r="1599" spans="2:2">
      <c r="B1599" s="34"/>
    </row>
    <row r="1600" spans="2:2">
      <c r="B1600" s="34"/>
    </row>
    <row r="1601" spans="2:2">
      <c r="B1601" s="34"/>
    </row>
    <row r="1602" spans="2:2">
      <c r="B1602" s="34"/>
    </row>
    <row r="1603" spans="2:2">
      <c r="B1603" s="34"/>
    </row>
    <row r="1604" spans="2:2">
      <c r="B1604" s="34"/>
    </row>
    <row r="1605" spans="2:2">
      <c r="B1605" s="34"/>
    </row>
    <row r="1606" spans="2:2">
      <c r="B1606" s="34"/>
    </row>
    <row r="1607" spans="2:2">
      <c r="B1607" s="34"/>
    </row>
    <row r="1608" spans="2:2">
      <c r="B1608" s="34"/>
    </row>
    <row r="1609" spans="2:2">
      <c r="B1609" s="34"/>
    </row>
    <row r="1610" spans="2:2">
      <c r="B1610" s="34"/>
    </row>
    <row r="1611" spans="2:2">
      <c r="B1611" s="34"/>
    </row>
    <row r="1612" spans="2:2">
      <c r="B1612" s="34"/>
    </row>
    <row r="1613" spans="2:2">
      <c r="B1613" s="34"/>
    </row>
    <row r="1614" spans="2:2">
      <c r="B1614" s="34"/>
    </row>
    <row r="1615" spans="2:2">
      <c r="B1615" s="34"/>
    </row>
    <row r="1616" spans="2:2">
      <c r="B1616" s="34"/>
    </row>
    <row r="1617" spans="2:2">
      <c r="B1617" s="34"/>
    </row>
    <row r="1618" spans="2:2">
      <c r="B1618" s="34"/>
    </row>
    <row r="1619" spans="2:2">
      <c r="B1619" s="34"/>
    </row>
    <row r="1620" spans="2:2">
      <c r="B1620" s="34"/>
    </row>
    <row r="1621" spans="2:2">
      <c r="B1621" s="34"/>
    </row>
    <row r="1622" spans="2:2">
      <c r="B1622" s="34"/>
    </row>
    <row r="1623" spans="2:2">
      <c r="B1623" s="34"/>
    </row>
    <row r="1624" spans="2:2">
      <c r="B1624" s="34"/>
    </row>
    <row r="1625" spans="2:2">
      <c r="B1625" s="34"/>
    </row>
    <row r="1626" spans="2:2">
      <c r="B1626" s="34"/>
    </row>
    <row r="1627" spans="2:2">
      <c r="B1627" s="34"/>
    </row>
    <row r="1628" spans="2:2">
      <c r="B1628" s="34"/>
    </row>
    <row r="1629" spans="2:2">
      <c r="B1629" s="34"/>
    </row>
    <row r="1630" spans="2:2">
      <c r="B1630" s="34"/>
    </row>
    <row r="1631" spans="2:2">
      <c r="B1631" s="34"/>
    </row>
    <row r="1632" spans="2:2">
      <c r="B1632" s="34"/>
    </row>
    <row r="1633" spans="2:2">
      <c r="B1633" s="34"/>
    </row>
    <row r="1634" spans="2:2">
      <c r="B1634" s="34"/>
    </row>
    <row r="1635" spans="2:2">
      <c r="B1635" s="34"/>
    </row>
    <row r="1636" spans="2:2">
      <c r="B1636" s="34"/>
    </row>
    <row r="1637" spans="2:2">
      <c r="B1637" s="34"/>
    </row>
    <row r="1638" spans="2:2">
      <c r="B1638" s="34"/>
    </row>
    <row r="1639" spans="2:2">
      <c r="B1639" s="34"/>
    </row>
    <row r="1640" spans="2:2">
      <c r="B1640" s="34"/>
    </row>
    <row r="1641" spans="2:2">
      <c r="B1641" s="34"/>
    </row>
    <row r="1642" spans="2:2">
      <c r="B1642" s="34"/>
    </row>
    <row r="1643" spans="2:2">
      <c r="B1643" s="34"/>
    </row>
    <row r="1644" spans="2:2">
      <c r="B1644" s="34"/>
    </row>
    <row r="1645" spans="2:2">
      <c r="B1645" s="34"/>
    </row>
    <row r="1646" spans="2:2">
      <c r="B1646" s="34"/>
    </row>
    <row r="1647" spans="2:2">
      <c r="B1647" s="34"/>
    </row>
    <row r="1648" spans="2:2">
      <c r="B1648" s="34"/>
    </row>
    <row r="1649" spans="2:2">
      <c r="B1649" s="34"/>
    </row>
    <row r="1650" spans="2:2">
      <c r="B1650" s="34"/>
    </row>
    <row r="1651" spans="2:2">
      <c r="B1651" s="34"/>
    </row>
    <row r="1652" spans="2:2">
      <c r="B1652" s="34"/>
    </row>
    <row r="1653" spans="2:2">
      <c r="B1653" s="34"/>
    </row>
    <row r="1654" spans="2:2">
      <c r="B1654" s="34"/>
    </row>
    <row r="1655" spans="2:2">
      <c r="B1655" s="34"/>
    </row>
    <row r="1656" spans="2:2">
      <c r="B1656" s="34"/>
    </row>
    <row r="1657" spans="2:2">
      <c r="B1657" s="34"/>
    </row>
    <row r="1658" spans="2:2">
      <c r="B1658" s="34"/>
    </row>
    <row r="1659" spans="2:2">
      <c r="B1659" s="34"/>
    </row>
    <row r="1660" spans="2:2">
      <c r="B1660" s="34"/>
    </row>
    <row r="1661" spans="2:2">
      <c r="B1661" s="34"/>
    </row>
    <row r="1662" spans="2:2">
      <c r="B1662" s="34"/>
    </row>
    <row r="1663" spans="2:2">
      <c r="B1663" s="34"/>
    </row>
    <row r="1664" spans="2:2">
      <c r="B1664" s="34"/>
    </row>
    <row r="1665" spans="2:2">
      <c r="B1665" s="34"/>
    </row>
    <row r="1666" spans="2:2">
      <c r="B1666" s="34"/>
    </row>
    <row r="1667" spans="2:2">
      <c r="B1667" s="34"/>
    </row>
    <row r="1668" spans="2:2">
      <c r="B1668" s="34"/>
    </row>
    <row r="1669" spans="2:2">
      <c r="B1669" s="34"/>
    </row>
    <row r="1670" spans="2:2">
      <c r="B1670" s="34"/>
    </row>
    <row r="1671" spans="2:2">
      <c r="B1671" s="34"/>
    </row>
    <row r="1672" spans="2:2">
      <c r="B1672" s="34"/>
    </row>
    <row r="1673" spans="2:2">
      <c r="B1673" s="34"/>
    </row>
    <row r="1674" spans="2:2">
      <c r="B1674" s="34"/>
    </row>
    <row r="1675" spans="2:2">
      <c r="B1675" s="34"/>
    </row>
    <row r="1676" spans="2:2">
      <c r="B1676" s="34"/>
    </row>
    <row r="1677" spans="2:2">
      <c r="B1677" s="34"/>
    </row>
    <row r="1678" spans="2:2">
      <c r="B1678" s="34"/>
    </row>
    <row r="1679" spans="2:2">
      <c r="B1679" s="34"/>
    </row>
    <row r="1680" spans="2:2">
      <c r="B1680" s="34"/>
    </row>
    <row r="1681" spans="2:2">
      <c r="B1681" s="34"/>
    </row>
    <row r="1682" spans="2:2">
      <c r="B1682" s="34"/>
    </row>
    <row r="1683" spans="2:2">
      <c r="B1683" s="34"/>
    </row>
    <row r="1684" spans="2:2">
      <c r="B1684" s="34"/>
    </row>
    <row r="1685" spans="2:2">
      <c r="B1685" s="34"/>
    </row>
    <row r="1686" spans="2:2">
      <c r="B1686" s="34"/>
    </row>
    <row r="1687" spans="2:2">
      <c r="B1687" s="34"/>
    </row>
    <row r="1688" spans="2:2">
      <c r="B1688" s="34"/>
    </row>
    <row r="1689" spans="2:2">
      <c r="B1689" s="34"/>
    </row>
    <row r="1690" spans="2:2">
      <c r="B1690" s="34"/>
    </row>
    <row r="1691" spans="2:2">
      <c r="B1691" s="34"/>
    </row>
    <row r="1692" spans="2:2">
      <c r="B1692" s="34"/>
    </row>
    <row r="1693" spans="2:2">
      <c r="B1693" s="34"/>
    </row>
    <row r="1694" spans="2:2">
      <c r="B1694" s="34"/>
    </row>
    <row r="1695" spans="2:2">
      <c r="B1695" s="34"/>
    </row>
    <row r="1696" spans="2:2">
      <c r="B1696" s="34"/>
    </row>
    <row r="1697" spans="2:2">
      <c r="B1697" s="34"/>
    </row>
    <row r="1698" spans="2:2">
      <c r="B1698" s="34"/>
    </row>
    <row r="1699" spans="2:2">
      <c r="B1699" s="34"/>
    </row>
    <row r="1700" spans="2:2">
      <c r="B1700" s="34"/>
    </row>
    <row r="1701" spans="2:2">
      <c r="B1701" s="34"/>
    </row>
    <row r="1702" spans="2:2">
      <c r="B1702" s="34"/>
    </row>
    <row r="1703" spans="2:2">
      <c r="B1703" s="34"/>
    </row>
    <row r="1704" spans="2:2">
      <c r="B1704" s="34"/>
    </row>
    <row r="1705" spans="2:2">
      <c r="B1705" s="34"/>
    </row>
    <row r="1706" spans="2:2">
      <c r="B1706" s="34"/>
    </row>
    <row r="1707" spans="2:2">
      <c r="B1707" s="34"/>
    </row>
    <row r="1708" spans="2:2">
      <c r="B1708" s="34"/>
    </row>
    <row r="1709" spans="2:2">
      <c r="B1709" s="34"/>
    </row>
    <row r="1710" spans="2:2">
      <c r="B1710" s="34"/>
    </row>
    <row r="1711" spans="2:2">
      <c r="B1711" s="34"/>
    </row>
    <row r="1712" spans="2:2">
      <c r="B1712" s="34"/>
    </row>
    <row r="1713" spans="2:2">
      <c r="B1713" s="34"/>
    </row>
    <row r="1714" spans="2:2">
      <c r="B1714" s="34"/>
    </row>
    <row r="1715" spans="2:2">
      <c r="B1715" s="34"/>
    </row>
    <row r="1716" spans="2:2">
      <c r="B1716" s="34"/>
    </row>
    <row r="1717" spans="2:2">
      <c r="B1717" s="34"/>
    </row>
    <row r="1718" spans="2:2">
      <c r="B1718" s="34"/>
    </row>
    <row r="1719" spans="2:2">
      <c r="B1719" s="34"/>
    </row>
    <row r="1720" spans="2:2">
      <c r="B1720" s="34"/>
    </row>
    <row r="1721" spans="2:2">
      <c r="B1721" s="34"/>
    </row>
    <row r="1722" spans="2:2">
      <c r="B1722" s="34"/>
    </row>
    <row r="1723" spans="2:2">
      <c r="B1723" s="34"/>
    </row>
    <row r="1724" spans="2:2">
      <c r="B1724" s="34"/>
    </row>
    <row r="1725" spans="2:2">
      <c r="B1725" s="34"/>
    </row>
    <row r="1726" spans="2:2">
      <c r="B1726" s="34"/>
    </row>
    <row r="1727" spans="2:2">
      <c r="B1727" s="34"/>
    </row>
    <row r="1728" spans="2:2">
      <c r="B1728" s="34"/>
    </row>
    <row r="1729" spans="2:2">
      <c r="B1729" s="34"/>
    </row>
    <row r="1730" spans="2:2">
      <c r="B1730" s="34"/>
    </row>
    <row r="1731" spans="2:2">
      <c r="B1731" s="34"/>
    </row>
    <row r="1732" spans="2:2">
      <c r="B1732" s="34"/>
    </row>
    <row r="1733" spans="2:2">
      <c r="B1733" s="34"/>
    </row>
    <row r="1734" spans="2:2">
      <c r="B1734" s="34"/>
    </row>
    <row r="1735" spans="2:2">
      <c r="B1735" s="34"/>
    </row>
    <row r="1736" spans="2:2">
      <c r="B1736" s="34"/>
    </row>
    <row r="1737" spans="2:2">
      <c r="B1737" s="34"/>
    </row>
    <row r="1738" spans="2:2">
      <c r="B1738" s="34"/>
    </row>
    <row r="1739" spans="2:2">
      <c r="B1739" s="34"/>
    </row>
    <row r="1740" spans="2:2">
      <c r="B1740" s="34"/>
    </row>
    <row r="1741" spans="2:2">
      <c r="B1741" s="34"/>
    </row>
    <row r="1742" spans="2:2">
      <c r="B1742" s="34"/>
    </row>
    <row r="1743" spans="2:2">
      <c r="B1743" s="34"/>
    </row>
    <row r="1744" spans="2:2">
      <c r="B1744" s="34"/>
    </row>
    <row r="1745" spans="2:2">
      <c r="B1745" s="34"/>
    </row>
    <row r="1746" spans="2:2">
      <c r="B1746" s="34"/>
    </row>
    <row r="1747" spans="2:2">
      <c r="B1747" s="34"/>
    </row>
    <row r="1748" spans="2:2">
      <c r="B1748" s="34"/>
    </row>
    <row r="1749" spans="2:2">
      <c r="B1749" s="34"/>
    </row>
    <row r="1750" spans="2:2">
      <c r="B1750" s="34"/>
    </row>
    <row r="1751" spans="2:2">
      <c r="B1751" s="34"/>
    </row>
    <row r="1752" spans="2:2">
      <c r="B1752" s="34"/>
    </row>
    <row r="1753" spans="2:2">
      <c r="B1753" s="34"/>
    </row>
    <row r="1754" spans="2:2">
      <c r="B1754" s="34"/>
    </row>
    <row r="1755" spans="2:2">
      <c r="B1755" s="34"/>
    </row>
    <row r="1756" spans="2:2">
      <c r="B1756" s="34"/>
    </row>
    <row r="1757" spans="2:2">
      <c r="B1757" s="34"/>
    </row>
    <row r="1758" spans="2:2">
      <c r="B1758" s="34"/>
    </row>
    <row r="1759" spans="2:2">
      <c r="B1759" s="34"/>
    </row>
    <row r="1760" spans="2:2">
      <c r="B1760" s="34"/>
    </row>
    <row r="1761" spans="2:2">
      <c r="B1761" s="34"/>
    </row>
    <row r="1762" spans="2:2">
      <c r="B1762" s="34"/>
    </row>
    <row r="1763" spans="2:2">
      <c r="B1763" s="34"/>
    </row>
    <row r="1764" spans="2:2">
      <c r="B1764" s="34"/>
    </row>
    <row r="1765" spans="2:2">
      <c r="B1765" s="34"/>
    </row>
    <row r="1766" spans="2:2">
      <c r="B1766" s="34"/>
    </row>
    <row r="1767" spans="2:2">
      <c r="B1767" s="34"/>
    </row>
    <row r="1768" spans="2:2">
      <c r="B1768" s="34"/>
    </row>
    <row r="1769" spans="2:2">
      <c r="B1769" s="34"/>
    </row>
    <row r="1770" spans="2:2">
      <c r="B1770" s="34"/>
    </row>
    <row r="1771" spans="2:2">
      <c r="B1771" s="34"/>
    </row>
    <row r="1772" spans="2:2">
      <c r="B1772" s="34"/>
    </row>
    <row r="1773" spans="2:2">
      <c r="B1773" s="34"/>
    </row>
    <row r="1774" spans="2:2">
      <c r="B1774" s="34"/>
    </row>
    <row r="1775" spans="2:2">
      <c r="B1775" s="34"/>
    </row>
    <row r="1776" spans="2:2">
      <c r="B1776" s="34"/>
    </row>
    <row r="1777" spans="2:2">
      <c r="B1777" s="34"/>
    </row>
    <row r="1778" spans="2:2">
      <c r="B1778" s="34"/>
    </row>
    <row r="1779" spans="2:2">
      <c r="B1779" s="34"/>
    </row>
    <row r="1780" spans="2:2">
      <c r="B1780" s="34"/>
    </row>
    <row r="1781" spans="2:2">
      <c r="B1781" s="34"/>
    </row>
    <row r="1782" spans="2:2">
      <c r="B1782" s="34"/>
    </row>
    <row r="1783" spans="2:2">
      <c r="B1783" s="34"/>
    </row>
    <row r="1784" spans="2:2">
      <c r="B1784" s="34"/>
    </row>
    <row r="1785" spans="2:2">
      <c r="B1785" s="34"/>
    </row>
    <row r="1786" spans="2:2">
      <c r="B1786" s="34"/>
    </row>
    <row r="1787" spans="2:2">
      <c r="B1787" s="34"/>
    </row>
    <row r="1788" spans="2:2">
      <c r="B1788" s="34"/>
    </row>
    <row r="1789" spans="2:2">
      <c r="B1789" s="34"/>
    </row>
    <row r="1790" spans="2:2">
      <c r="B1790" s="34"/>
    </row>
    <row r="1791" spans="2:2">
      <c r="B1791" s="34"/>
    </row>
    <row r="1792" spans="2:2">
      <c r="B1792" s="34"/>
    </row>
    <row r="1793" spans="2:2">
      <c r="B1793" s="34"/>
    </row>
    <row r="1794" spans="2:2">
      <c r="B1794" s="34"/>
    </row>
    <row r="1795" spans="2:2">
      <c r="B1795" s="34"/>
    </row>
    <row r="1796" spans="2:2">
      <c r="B1796" s="34"/>
    </row>
    <row r="1797" spans="2:2">
      <c r="B1797" s="34"/>
    </row>
    <row r="1798" spans="2:2">
      <c r="B1798" s="34"/>
    </row>
    <row r="1799" spans="2:2">
      <c r="B1799" s="34"/>
    </row>
    <row r="1800" spans="2:2">
      <c r="B1800" s="34"/>
    </row>
    <row r="1801" spans="2:2">
      <c r="B1801" s="34"/>
    </row>
    <row r="1802" spans="2:2">
      <c r="B1802" s="34"/>
    </row>
    <row r="1803" spans="2:2">
      <c r="B1803" s="34"/>
    </row>
    <row r="1804" spans="2:2">
      <c r="B1804" s="34"/>
    </row>
    <row r="1805" spans="2:2">
      <c r="B1805" s="34"/>
    </row>
    <row r="1806" spans="2:2">
      <c r="B1806" s="34"/>
    </row>
    <row r="1807" spans="2:2">
      <c r="B1807" s="34"/>
    </row>
    <row r="1808" spans="2:2">
      <c r="B1808" s="34"/>
    </row>
    <row r="1809" spans="2:2">
      <c r="B1809" s="34"/>
    </row>
    <row r="1810" spans="2:2">
      <c r="B1810" s="34"/>
    </row>
    <row r="1811" spans="2:2">
      <c r="B1811" s="34"/>
    </row>
    <row r="1812" spans="2:2">
      <c r="B1812" s="34"/>
    </row>
    <row r="1813" spans="2:2">
      <c r="B1813" s="34"/>
    </row>
    <row r="1814" spans="2:2">
      <c r="B1814" s="34"/>
    </row>
    <row r="1815" spans="2:2">
      <c r="B1815" s="34"/>
    </row>
    <row r="1816" spans="2:2">
      <c r="B1816" s="34"/>
    </row>
    <row r="1817" spans="2:2">
      <c r="B1817" s="34"/>
    </row>
    <row r="1818" spans="2:2">
      <c r="B1818" s="34"/>
    </row>
    <row r="1819" spans="2:2">
      <c r="B1819" s="34"/>
    </row>
    <row r="1820" spans="2:2">
      <c r="B1820" s="34"/>
    </row>
    <row r="1821" spans="2:2">
      <c r="B1821" s="34"/>
    </row>
    <row r="1822" spans="2:2">
      <c r="B1822" s="34"/>
    </row>
    <row r="1823" spans="2:2">
      <c r="B1823" s="34"/>
    </row>
    <row r="1824" spans="2:2">
      <c r="B1824" s="34"/>
    </row>
    <row r="1825" spans="2:2">
      <c r="B1825" s="34"/>
    </row>
    <row r="1826" spans="2:2">
      <c r="B1826" s="34"/>
    </row>
    <row r="1827" spans="2:2">
      <c r="B1827" s="34"/>
    </row>
    <row r="1828" spans="2:2">
      <c r="B1828" s="34"/>
    </row>
    <row r="1829" spans="2:2">
      <c r="B1829" s="34"/>
    </row>
    <row r="1830" spans="2:2">
      <c r="B1830" s="34"/>
    </row>
    <row r="1831" spans="2:2">
      <c r="B1831" s="34"/>
    </row>
    <row r="1832" spans="2:2">
      <c r="B1832" s="34"/>
    </row>
    <row r="1833" spans="2:2">
      <c r="B1833" s="34"/>
    </row>
    <row r="1834" spans="2:2">
      <c r="B1834" s="34"/>
    </row>
    <row r="1835" spans="2:2">
      <c r="B1835" s="34"/>
    </row>
    <row r="1836" spans="2:2">
      <c r="B1836" s="34"/>
    </row>
    <row r="1837" spans="2:2">
      <c r="B1837" s="34"/>
    </row>
    <row r="1838" spans="2:2">
      <c r="B1838" s="34"/>
    </row>
    <row r="1839" spans="2:2">
      <c r="B1839" s="34"/>
    </row>
    <row r="1840" spans="2:2">
      <c r="B1840" s="34"/>
    </row>
    <row r="1841" spans="2:2">
      <c r="B1841" s="34"/>
    </row>
    <row r="1842" spans="2:2">
      <c r="B1842" s="34"/>
    </row>
    <row r="1843" spans="2:2">
      <c r="B1843" s="34"/>
    </row>
    <row r="1844" spans="2:2">
      <c r="B1844" s="34"/>
    </row>
    <row r="1845" spans="2:2">
      <c r="B1845" s="34"/>
    </row>
    <row r="1846" spans="2:2">
      <c r="B1846" s="34"/>
    </row>
    <row r="1847" spans="2:2">
      <c r="B1847" s="34"/>
    </row>
    <row r="1848" spans="2:2">
      <c r="B1848" s="34"/>
    </row>
    <row r="1849" spans="2:2">
      <c r="B1849" s="34"/>
    </row>
    <row r="1850" spans="2:2">
      <c r="B1850" s="34"/>
    </row>
    <row r="1851" spans="2:2">
      <c r="B1851" s="34"/>
    </row>
    <row r="1852" spans="2:2">
      <c r="B1852" s="34"/>
    </row>
    <row r="1853" spans="2:2">
      <c r="B1853" s="34"/>
    </row>
    <row r="1854" spans="2:2">
      <c r="B1854" s="34"/>
    </row>
    <row r="1855" spans="2:2">
      <c r="B1855" s="34"/>
    </row>
    <row r="1856" spans="2:2">
      <c r="B1856" s="34"/>
    </row>
    <row r="1857" spans="2:2">
      <c r="B1857" s="34"/>
    </row>
    <row r="1858" spans="2:2">
      <c r="B1858" s="34"/>
    </row>
    <row r="1859" spans="2:2">
      <c r="B1859" s="34"/>
    </row>
    <row r="1860" spans="2:2">
      <c r="B1860" s="34"/>
    </row>
    <row r="1861" spans="2:2">
      <c r="B1861" s="34"/>
    </row>
    <row r="1862" spans="2:2">
      <c r="B1862" s="34"/>
    </row>
    <row r="1863" spans="2:2">
      <c r="B1863" s="34"/>
    </row>
    <row r="1864" spans="2:2">
      <c r="B1864" s="34"/>
    </row>
    <row r="1865" spans="2:2">
      <c r="B1865" s="34"/>
    </row>
    <row r="1866" spans="2:2">
      <c r="B1866" s="34"/>
    </row>
    <row r="1867" spans="2:2">
      <c r="B1867" s="34"/>
    </row>
    <row r="1868" spans="2:2">
      <c r="B1868" s="34"/>
    </row>
    <row r="1869" spans="2:2">
      <c r="B1869" s="34"/>
    </row>
    <row r="1870" spans="2:2">
      <c r="B1870" s="34"/>
    </row>
    <row r="1871" spans="2:2">
      <c r="B1871" s="34"/>
    </row>
    <row r="1872" spans="2:2">
      <c r="B1872" s="34"/>
    </row>
    <row r="1873" spans="2:2">
      <c r="B1873" s="34"/>
    </row>
    <row r="1874" spans="2:2">
      <c r="B1874" s="34"/>
    </row>
    <row r="1875" spans="2:2">
      <c r="B1875" s="34"/>
    </row>
    <row r="1876" spans="2:2">
      <c r="B1876" s="34"/>
    </row>
    <row r="1877" spans="2:2">
      <c r="B1877" s="34"/>
    </row>
    <row r="1878" spans="2:2">
      <c r="B1878" s="34"/>
    </row>
    <row r="1879" spans="2:2">
      <c r="B1879" s="34"/>
    </row>
    <row r="1880" spans="2:2">
      <c r="B1880" s="34"/>
    </row>
    <row r="1881" spans="2:2">
      <c r="B1881" s="34"/>
    </row>
    <row r="1882" spans="2:2">
      <c r="B1882" s="34"/>
    </row>
    <row r="1883" spans="2:2">
      <c r="B1883" s="34"/>
    </row>
    <row r="1884" spans="2:2">
      <c r="B1884" s="34"/>
    </row>
    <row r="1885" spans="2:2">
      <c r="B1885" s="34"/>
    </row>
    <row r="1886" spans="2:2">
      <c r="B1886" s="34"/>
    </row>
    <row r="1887" spans="2:2">
      <c r="B1887" s="34"/>
    </row>
    <row r="1888" spans="2:2">
      <c r="B1888" s="34"/>
    </row>
    <row r="1889" spans="2:2">
      <c r="B1889" s="34"/>
    </row>
    <row r="1890" spans="2:2">
      <c r="B1890" s="34"/>
    </row>
    <row r="1891" spans="2:2">
      <c r="B1891" s="34"/>
    </row>
    <row r="1892" spans="2:2">
      <c r="B1892" s="34"/>
    </row>
    <row r="1893" spans="2:2">
      <c r="B1893" s="34"/>
    </row>
    <row r="1894" spans="2:2">
      <c r="B1894" s="34"/>
    </row>
    <row r="1895" spans="2:2">
      <c r="B1895" s="34"/>
    </row>
    <row r="1896" spans="2:2">
      <c r="B1896" s="34"/>
    </row>
    <row r="1897" spans="2:2">
      <c r="B1897" s="34"/>
    </row>
    <row r="1898" spans="2:2">
      <c r="B1898" s="34"/>
    </row>
    <row r="1899" spans="2:2">
      <c r="B1899" s="34"/>
    </row>
    <row r="1900" spans="2:2">
      <c r="B1900" s="34"/>
    </row>
    <row r="1901" spans="2:2">
      <c r="B1901" s="34"/>
    </row>
    <row r="1902" spans="2:2">
      <c r="B1902" s="34"/>
    </row>
    <row r="1903" spans="2:2">
      <c r="B1903" s="34"/>
    </row>
    <row r="1904" spans="2:2">
      <c r="B1904" s="34"/>
    </row>
    <row r="1905" spans="2:2">
      <c r="B1905" s="34"/>
    </row>
    <row r="1906" spans="2:2">
      <c r="B1906" s="34"/>
    </row>
    <row r="1907" spans="2:2">
      <c r="B1907" s="34"/>
    </row>
    <row r="1908" spans="2:2">
      <c r="B1908" s="34"/>
    </row>
    <row r="1909" spans="2:2">
      <c r="B1909" s="34"/>
    </row>
    <row r="1910" spans="2:2">
      <c r="B1910" s="34"/>
    </row>
    <row r="1911" spans="2:2">
      <c r="B1911" s="34"/>
    </row>
    <row r="1912" spans="2:2">
      <c r="B1912" s="34"/>
    </row>
    <row r="1913" spans="2:2">
      <c r="B1913" s="34"/>
    </row>
    <row r="1914" spans="2:2">
      <c r="B1914" s="34"/>
    </row>
    <row r="1915" spans="2:2">
      <c r="B1915" s="34"/>
    </row>
    <row r="1916" spans="2:2">
      <c r="B1916" s="34"/>
    </row>
    <row r="1917" spans="2:2">
      <c r="B1917" s="34"/>
    </row>
    <row r="1918" spans="2:2">
      <c r="B1918" s="34"/>
    </row>
    <row r="1919" spans="2:2">
      <c r="B1919" s="34"/>
    </row>
    <row r="1920" spans="2:2">
      <c r="B1920" s="34"/>
    </row>
    <row r="1921" spans="2:2">
      <c r="B1921" s="34"/>
    </row>
    <row r="1922" spans="2:2">
      <c r="B1922" s="34"/>
    </row>
    <row r="1923" spans="2:2">
      <c r="B1923" s="34"/>
    </row>
    <row r="1924" spans="2:2">
      <c r="B1924" s="34"/>
    </row>
    <row r="1925" spans="2:2">
      <c r="B1925" s="34"/>
    </row>
    <row r="1926" spans="2:2">
      <c r="B1926" s="34"/>
    </row>
    <row r="1927" spans="2:2">
      <c r="B1927" s="34"/>
    </row>
    <row r="1928" spans="2:2">
      <c r="B1928" s="34"/>
    </row>
    <row r="1929" spans="2:2">
      <c r="B1929" s="34"/>
    </row>
    <row r="1930" spans="2:2">
      <c r="B1930" s="34"/>
    </row>
    <row r="1931" spans="2:2">
      <c r="B1931" s="34"/>
    </row>
    <row r="1932" spans="2:2">
      <c r="B1932" s="34"/>
    </row>
    <row r="1933" spans="2:2">
      <c r="B1933" s="34"/>
    </row>
    <row r="1934" spans="2:2">
      <c r="B1934" s="34"/>
    </row>
    <row r="1935" spans="2:2">
      <c r="B1935" s="34"/>
    </row>
    <row r="1936" spans="2:2">
      <c r="B1936" s="34"/>
    </row>
    <row r="1937" spans="2:2">
      <c r="B1937" s="34"/>
    </row>
    <row r="1938" spans="2:2">
      <c r="B1938" s="34"/>
    </row>
    <row r="1939" spans="2:2">
      <c r="B1939" s="34"/>
    </row>
    <row r="1940" spans="2:2">
      <c r="B1940" s="34"/>
    </row>
    <row r="1941" spans="2:2">
      <c r="B1941" s="34"/>
    </row>
    <row r="1942" spans="2:2">
      <c r="B1942" s="34"/>
    </row>
    <row r="1943" spans="2:2">
      <c r="B1943" s="34"/>
    </row>
    <row r="1944" spans="2:2">
      <c r="B1944" s="34"/>
    </row>
    <row r="1945" spans="2:2">
      <c r="B1945" s="34"/>
    </row>
    <row r="1946" spans="2:2">
      <c r="B1946" s="34"/>
    </row>
    <row r="1947" spans="2:2">
      <c r="B1947" s="34"/>
    </row>
    <row r="1948" spans="2:2">
      <c r="B1948" s="34"/>
    </row>
    <row r="1949" spans="2:2">
      <c r="B1949" s="34"/>
    </row>
    <row r="1950" spans="2:2">
      <c r="B1950" s="34"/>
    </row>
    <row r="1951" spans="2:2">
      <c r="B1951" s="34"/>
    </row>
    <row r="1952" spans="2:2">
      <c r="B1952" s="34"/>
    </row>
    <row r="1953" spans="2:2">
      <c r="B1953" s="34"/>
    </row>
    <row r="1954" spans="2:2">
      <c r="B1954" s="34"/>
    </row>
    <row r="1955" spans="2:2">
      <c r="B1955" s="34"/>
    </row>
    <row r="1956" spans="2:2">
      <c r="B1956" s="34"/>
    </row>
    <row r="1957" spans="2:2">
      <c r="B1957" s="34"/>
    </row>
    <row r="1958" spans="2:2">
      <c r="B1958" s="34"/>
    </row>
    <row r="1959" spans="2:2">
      <c r="B1959" s="34"/>
    </row>
    <row r="1960" spans="2:2">
      <c r="B1960" s="34"/>
    </row>
    <row r="1961" spans="2:2">
      <c r="B1961" s="34"/>
    </row>
    <row r="1962" spans="2:2">
      <c r="B1962" s="34"/>
    </row>
    <row r="1963" spans="2:2">
      <c r="B1963" s="34"/>
    </row>
    <row r="1964" spans="2:2">
      <c r="B1964" s="34"/>
    </row>
    <row r="1965" spans="2:2">
      <c r="B1965" s="34"/>
    </row>
    <row r="1966" spans="2:2">
      <c r="B1966" s="34"/>
    </row>
    <row r="1967" spans="2:2">
      <c r="B1967" s="34"/>
    </row>
    <row r="1968" spans="2:2">
      <c r="B1968" s="34"/>
    </row>
    <row r="1969" spans="2:2">
      <c r="B1969" s="34"/>
    </row>
    <row r="1970" spans="2:2">
      <c r="B1970" s="34"/>
    </row>
    <row r="1971" spans="2:2">
      <c r="B1971" s="34"/>
    </row>
    <row r="1972" spans="2:2">
      <c r="B1972" s="34"/>
    </row>
    <row r="1973" spans="2:2">
      <c r="B1973" s="34"/>
    </row>
    <row r="1974" spans="2:2">
      <c r="B1974" s="34"/>
    </row>
    <row r="1975" spans="2:2">
      <c r="B1975" s="34"/>
    </row>
    <row r="1976" spans="2:2">
      <c r="B1976" s="34"/>
    </row>
    <row r="1977" spans="2:2">
      <c r="B1977" s="34"/>
    </row>
    <row r="1978" spans="2:2">
      <c r="B1978" s="34"/>
    </row>
    <row r="1979" spans="2:2">
      <c r="B1979" s="34"/>
    </row>
    <row r="1980" spans="2:2">
      <c r="B1980" s="34"/>
    </row>
    <row r="1981" spans="2:2">
      <c r="B1981" s="34"/>
    </row>
    <row r="1982" spans="2:2">
      <c r="B1982" s="34"/>
    </row>
    <row r="1983" spans="2:2">
      <c r="B1983" s="34"/>
    </row>
    <row r="1984" spans="2:2">
      <c r="B1984" s="34"/>
    </row>
    <row r="1985" spans="2:2">
      <c r="B1985" s="34"/>
    </row>
    <row r="1986" spans="2:2">
      <c r="B1986" s="34"/>
    </row>
    <row r="1987" spans="2:2">
      <c r="B1987" s="34"/>
    </row>
    <row r="1988" spans="2:2">
      <c r="B1988" s="34"/>
    </row>
    <row r="1989" spans="2:2">
      <c r="B1989" s="34"/>
    </row>
    <row r="1990" spans="2:2">
      <c r="B1990" s="34"/>
    </row>
    <row r="1991" spans="2:2">
      <c r="B1991" s="34"/>
    </row>
    <row r="1992" spans="2:2">
      <c r="B1992" s="34"/>
    </row>
    <row r="1993" spans="2:2">
      <c r="B1993" s="34"/>
    </row>
    <row r="1994" spans="2:2">
      <c r="B1994" s="34"/>
    </row>
    <row r="1995" spans="2:2">
      <c r="B1995" s="34"/>
    </row>
    <row r="1996" spans="2:2">
      <c r="B1996" s="34"/>
    </row>
    <row r="1997" spans="2:2">
      <c r="B1997" s="34"/>
    </row>
    <row r="1998" spans="2:2">
      <c r="B1998" s="34"/>
    </row>
    <row r="1999" spans="2:2">
      <c r="B1999" s="34"/>
    </row>
    <row r="2000" spans="2:2">
      <c r="B2000" s="34"/>
    </row>
    <row r="2001" spans="2:2">
      <c r="B2001" s="34"/>
    </row>
    <row r="2002" spans="2:2">
      <c r="B2002" s="34"/>
    </row>
    <row r="2003" spans="2:2">
      <c r="B2003" s="34"/>
    </row>
    <row r="2004" spans="2:2">
      <c r="B2004" s="34"/>
    </row>
    <row r="2005" spans="2:2">
      <c r="B2005" s="34"/>
    </row>
    <row r="2006" spans="2:2">
      <c r="B2006" s="34"/>
    </row>
    <row r="2007" spans="2:2">
      <c r="B2007" s="34"/>
    </row>
    <row r="2008" spans="2:2">
      <c r="B2008" s="34"/>
    </row>
    <row r="2009" spans="2:2">
      <c r="B2009" s="34"/>
    </row>
    <row r="2010" spans="2:2">
      <c r="B2010" s="34"/>
    </row>
    <row r="2011" spans="2:2">
      <c r="B2011" s="34"/>
    </row>
    <row r="2012" spans="2:2">
      <c r="B2012" s="34"/>
    </row>
    <row r="2013" spans="2:2">
      <c r="B2013" s="34"/>
    </row>
    <row r="2014" spans="2:2">
      <c r="B2014" s="34"/>
    </row>
    <row r="2015" spans="2:2">
      <c r="B2015" s="34"/>
    </row>
    <row r="2016" spans="2:2">
      <c r="B2016" s="34"/>
    </row>
    <row r="2017" spans="2:2">
      <c r="B2017" s="34"/>
    </row>
    <row r="2018" spans="2:2">
      <c r="B2018" s="34"/>
    </row>
    <row r="2019" spans="2:2">
      <c r="B2019" s="34"/>
    </row>
    <row r="2020" spans="2:2">
      <c r="B2020" s="34"/>
    </row>
    <row r="2021" spans="2:2">
      <c r="B2021" s="34"/>
    </row>
    <row r="2022" spans="2:2">
      <c r="B2022" s="34"/>
    </row>
    <row r="2023" spans="2:2">
      <c r="B2023" s="34"/>
    </row>
    <row r="2024" spans="2:2">
      <c r="B2024" s="34"/>
    </row>
    <row r="2025" spans="2:2">
      <c r="B2025" s="34"/>
    </row>
    <row r="2026" spans="2:2">
      <c r="B2026" s="34"/>
    </row>
    <row r="2027" spans="2:2">
      <c r="B2027" s="34"/>
    </row>
    <row r="2028" spans="2:2">
      <c r="B2028" s="34"/>
    </row>
    <row r="2029" spans="2:2">
      <c r="B2029" s="34"/>
    </row>
    <row r="2030" spans="2:2">
      <c r="B2030" s="34"/>
    </row>
    <row r="2031" spans="2:2">
      <c r="B2031" s="34"/>
    </row>
    <row r="2032" spans="2:2">
      <c r="B2032" s="34"/>
    </row>
    <row r="2033" spans="2:2">
      <c r="B2033" s="34"/>
    </row>
    <row r="2034" spans="2:2">
      <c r="B2034" s="34"/>
    </row>
    <row r="2035" spans="2:2">
      <c r="B2035" s="34"/>
    </row>
    <row r="2036" spans="2:2">
      <c r="B2036" s="34"/>
    </row>
    <row r="2037" spans="2:2">
      <c r="B2037" s="34"/>
    </row>
    <row r="2038" spans="2:2">
      <c r="B2038" s="34"/>
    </row>
    <row r="2039" spans="2:2">
      <c r="B2039" s="34"/>
    </row>
    <row r="2040" spans="2:2">
      <c r="B2040" s="34"/>
    </row>
    <row r="2041" spans="2:2">
      <c r="B2041" s="34"/>
    </row>
    <row r="2042" spans="2:2">
      <c r="B2042" s="34"/>
    </row>
    <row r="2043" spans="2:2">
      <c r="B2043" s="34"/>
    </row>
    <row r="2044" spans="2:2">
      <c r="B2044" s="34"/>
    </row>
    <row r="2045" spans="2:2">
      <c r="B2045" s="34"/>
    </row>
    <row r="2046" spans="2:2">
      <c r="B2046" s="34"/>
    </row>
    <row r="2047" spans="2:2">
      <c r="B2047" s="34"/>
    </row>
    <row r="2048" spans="2:2">
      <c r="B2048" s="34"/>
    </row>
    <row r="2049" spans="2:2">
      <c r="B2049" s="34"/>
    </row>
    <row r="2050" spans="2:2">
      <c r="B2050" s="34"/>
    </row>
    <row r="2051" spans="2:2">
      <c r="B2051" s="34"/>
    </row>
    <row r="2052" spans="2:2">
      <c r="B2052" s="34"/>
    </row>
    <row r="2053" spans="2:2">
      <c r="B2053" s="34"/>
    </row>
    <row r="2054" spans="2:2">
      <c r="B2054" s="34"/>
    </row>
    <row r="2055" spans="2:2">
      <c r="B2055" s="34"/>
    </row>
    <row r="2056" spans="2:2">
      <c r="B2056" s="34"/>
    </row>
    <row r="2057" spans="2:2">
      <c r="B2057" s="34"/>
    </row>
    <row r="2058" spans="2:2">
      <c r="B2058" s="34"/>
    </row>
    <row r="2059" spans="2:2">
      <c r="B2059" s="34"/>
    </row>
    <row r="2060" spans="2:2">
      <c r="B2060" s="34"/>
    </row>
    <row r="2061" spans="2:2">
      <c r="B2061" s="34"/>
    </row>
    <row r="2062" spans="2:2">
      <c r="B2062" s="34"/>
    </row>
    <row r="2063" spans="2:2">
      <c r="B2063" s="34"/>
    </row>
    <row r="2064" spans="2:2">
      <c r="B2064" s="34"/>
    </row>
    <row r="2065" spans="2:2">
      <c r="B2065" s="34"/>
    </row>
    <row r="2066" spans="2:2">
      <c r="B2066" s="34"/>
    </row>
    <row r="2067" spans="2:2">
      <c r="B2067" s="34"/>
    </row>
    <row r="2068" spans="2:2">
      <c r="B2068" s="34"/>
    </row>
    <row r="2069" spans="2:2">
      <c r="B2069" s="34"/>
    </row>
    <row r="2070" spans="2:2">
      <c r="B2070" s="34"/>
    </row>
    <row r="2071" spans="2:2">
      <c r="B2071" s="34"/>
    </row>
    <row r="2072" spans="2:2">
      <c r="B2072" s="34"/>
    </row>
    <row r="2073" spans="2:2">
      <c r="B2073" s="34"/>
    </row>
    <row r="2074" spans="2:2">
      <c r="B2074" s="34"/>
    </row>
    <row r="2075" spans="2:2">
      <c r="B2075" s="34"/>
    </row>
    <row r="2076" spans="2:2">
      <c r="B2076" s="34"/>
    </row>
    <row r="2077" spans="2:2">
      <c r="B2077" s="34"/>
    </row>
    <row r="2078" spans="2:2">
      <c r="B2078" s="34"/>
    </row>
    <row r="2079" spans="2:2">
      <c r="B2079" s="34"/>
    </row>
    <row r="2080" spans="2:2">
      <c r="B2080" s="34"/>
    </row>
    <row r="2081" spans="2:2">
      <c r="B2081" s="34"/>
    </row>
    <row r="2082" spans="2:2">
      <c r="B2082" s="34"/>
    </row>
    <row r="2083" spans="2:2">
      <c r="B2083" s="34"/>
    </row>
    <row r="2084" spans="2:2">
      <c r="B2084" s="34"/>
    </row>
    <row r="2085" spans="2:2">
      <c r="B2085" s="34"/>
    </row>
    <row r="2086" spans="2:2">
      <c r="B2086" s="34"/>
    </row>
    <row r="2087" spans="2:2">
      <c r="B2087" s="34"/>
    </row>
    <row r="2088" spans="2:2">
      <c r="B2088" s="34"/>
    </row>
    <row r="2089" spans="2:2">
      <c r="B2089" s="34"/>
    </row>
    <row r="2090" spans="2:2">
      <c r="B2090" s="34"/>
    </row>
    <row r="2091" spans="2:2">
      <c r="B2091" s="34"/>
    </row>
    <row r="2092" spans="2:2">
      <c r="B2092" s="34"/>
    </row>
    <row r="2093" spans="2:2">
      <c r="B2093" s="34"/>
    </row>
    <row r="2094" spans="2:2">
      <c r="B2094" s="34"/>
    </row>
    <row r="2095" spans="2:2">
      <c r="B2095" s="34"/>
    </row>
    <row r="2096" spans="2:2">
      <c r="B2096" s="34"/>
    </row>
    <row r="2097" spans="2:2">
      <c r="B2097" s="34"/>
    </row>
    <row r="2098" spans="2:2">
      <c r="B2098" s="34"/>
    </row>
    <row r="2099" spans="2:2">
      <c r="B2099" s="34"/>
    </row>
    <row r="2100" spans="2:2">
      <c r="B2100" s="34"/>
    </row>
    <row r="2101" spans="2:2">
      <c r="B2101" s="34"/>
    </row>
    <row r="2102" spans="2:2">
      <c r="B2102" s="34"/>
    </row>
    <row r="2103" spans="2:2">
      <c r="B2103" s="34"/>
    </row>
    <row r="2104" spans="2:2">
      <c r="B2104" s="34"/>
    </row>
    <row r="2105" spans="2:2">
      <c r="B2105" s="34"/>
    </row>
    <row r="2106" spans="2:2">
      <c r="B2106" s="34"/>
    </row>
    <row r="2107" spans="2:2">
      <c r="B2107" s="34"/>
    </row>
    <row r="2108" spans="2:2">
      <c r="B2108" s="34"/>
    </row>
    <row r="2109" spans="2:2">
      <c r="B2109" s="34"/>
    </row>
    <row r="2110" spans="2:2">
      <c r="B2110" s="34"/>
    </row>
    <row r="2111" spans="2:2">
      <c r="B2111" s="34"/>
    </row>
    <row r="2112" spans="2:2">
      <c r="B2112" s="34"/>
    </row>
    <row r="2113" spans="2:2">
      <c r="B2113" s="34"/>
    </row>
    <row r="2114" spans="2:2">
      <c r="B2114" s="34"/>
    </row>
    <row r="2115" spans="2:2">
      <c r="B2115" s="34"/>
    </row>
    <row r="2116" spans="2:2">
      <c r="B2116" s="34"/>
    </row>
    <row r="2117" spans="2:2">
      <c r="B2117" s="34"/>
    </row>
    <row r="2118" spans="2:2">
      <c r="B2118" s="34"/>
    </row>
    <row r="2119" spans="2:2">
      <c r="B2119" s="34"/>
    </row>
    <row r="2120" spans="2:2">
      <c r="B2120" s="34"/>
    </row>
    <row r="2121" spans="2:2">
      <c r="B2121" s="34"/>
    </row>
    <row r="2122" spans="2:2">
      <c r="B2122" s="34"/>
    </row>
    <row r="2123" spans="2:2">
      <c r="B2123" s="34"/>
    </row>
    <row r="2124" spans="2:2">
      <c r="B2124" s="34"/>
    </row>
    <row r="2125" spans="2:2">
      <c r="B2125" s="34"/>
    </row>
    <row r="2126" spans="2:2">
      <c r="B2126" s="34"/>
    </row>
    <row r="2127" spans="2:2">
      <c r="B2127" s="34"/>
    </row>
    <row r="2128" spans="2:2">
      <c r="B2128" s="34"/>
    </row>
    <row r="2129" spans="2:2">
      <c r="B2129" s="34"/>
    </row>
    <row r="2130" spans="2:2">
      <c r="B2130" s="34"/>
    </row>
    <row r="2131" spans="2:2">
      <c r="B2131" s="34"/>
    </row>
    <row r="2132" spans="2:2">
      <c r="B2132" s="34"/>
    </row>
    <row r="2133" spans="2:2">
      <c r="B2133" s="34"/>
    </row>
    <row r="2134" spans="2:2">
      <c r="B2134" s="34"/>
    </row>
    <row r="2135" spans="2:2">
      <c r="B2135" s="34"/>
    </row>
    <row r="2136" spans="2:2">
      <c r="B2136" s="34"/>
    </row>
    <row r="2137" spans="2:2">
      <c r="B2137" s="34"/>
    </row>
    <row r="2138" spans="2:2">
      <c r="B2138" s="34"/>
    </row>
    <row r="2139" spans="2:2">
      <c r="B2139" s="34"/>
    </row>
    <row r="2140" spans="2:2">
      <c r="B2140" s="34"/>
    </row>
    <row r="2141" spans="2:2">
      <c r="B2141" s="34"/>
    </row>
    <row r="2142" spans="2:2">
      <c r="B2142" s="34"/>
    </row>
    <row r="2143" spans="2:2">
      <c r="B2143" s="34"/>
    </row>
    <row r="2144" spans="2:2">
      <c r="B2144" s="34"/>
    </row>
    <row r="2145" spans="2:2">
      <c r="B2145" s="34"/>
    </row>
    <row r="2146" spans="2:2">
      <c r="B2146" s="34"/>
    </row>
    <row r="2147" spans="2:2">
      <c r="B2147" s="34"/>
    </row>
    <row r="2148" spans="2:2">
      <c r="B2148" s="34"/>
    </row>
    <row r="2149" spans="2:2">
      <c r="B2149" s="34"/>
    </row>
    <row r="2150" spans="2:2">
      <c r="B2150" s="34"/>
    </row>
    <row r="2151" spans="2:2">
      <c r="B2151" s="34"/>
    </row>
    <row r="2152" spans="2:2">
      <c r="B2152" s="34"/>
    </row>
    <row r="2153" spans="2:2">
      <c r="B2153" s="34"/>
    </row>
    <row r="2154" spans="2:2">
      <c r="B2154" s="34"/>
    </row>
    <row r="2155" spans="2:2">
      <c r="B2155" s="34"/>
    </row>
    <row r="2156" spans="2:2">
      <c r="B2156" s="34"/>
    </row>
    <row r="2157" spans="2:2">
      <c r="B2157" s="34"/>
    </row>
    <row r="2158" spans="2:2">
      <c r="B2158" s="34"/>
    </row>
    <row r="2159" spans="2:2">
      <c r="B2159" s="34"/>
    </row>
    <row r="2160" spans="2:2">
      <c r="B2160" s="34"/>
    </row>
    <row r="2161" spans="2:2">
      <c r="B2161" s="34"/>
    </row>
    <row r="2162" spans="2:2">
      <c r="B2162" s="34"/>
    </row>
    <row r="2163" spans="2:2">
      <c r="B2163" s="34"/>
    </row>
    <row r="2164" spans="2:2">
      <c r="B2164" s="34"/>
    </row>
    <row r="2165" spans="2:2">
      <c r="B2165" s="34"/>
    </row>
    <row r="2166" spans="2:2">
      <c r="B2166" s="34"/>
    </row>
    <row r="2167" spans="2:2">
      <c r="B2167" s="34"/>
    </row>
    <row r="2168" spans="2:2">
      <c r="B2168" s="34"/>
    </row>
    <row r="2169" spans="2:2">
      <c r="B2169" s="34"/>
    </row>
    <row r="2170" spans="2:2">
      <c r="B2170" s="34"/>
    </row>
    <row r="2171" spans="2:2">
      <c r="B2171" s="34"/>
    </row>
    <row r="2172" spans="2:2">
      <c r="B2172" s="34"/>
    </row>
    <row r="2173" spans="2:2">
      <c r="B2173" s="34"/>
    </row>
    <row r="2174" spans="2:2">
      <c r="B2174" s="34"/>
    </row>
    <row r="2175" spans="2:2">
      <c r="B2175" s="34"/>
    </row>
    <row r="2176" spans="2:2">
      <c r="B2176" s="34"/>
    </row>
    <row r="2177" spans="2:2">
      <c r="B2177" s="34"/>
    </row>
    <row r="2178" spans="2:2">
      <c r="B2178" s="34"/>
    </row>
    <row r="2179" spans="2:2">
      <c r="B2179" s="34"/>
    </row>
    <row r="2180" spans="2:2">
      <c r="B2180" s="34"/>
    </row>
    <row r="2181" spans="2:2">
      <c r="B2181" s="34"/>
    </row>
    <row r="2182" spans="2:2">
      <c r="B2182" s="34"/>
    </row>
    <row r="2183" spans="2:2">
      <c r="B2183" s="34"/>
    </row>
    <row r="2184" spans="2:2">
      <c r="B2184" s="34"/>
    </row>
    <row r="2185" spans="2:2">
      <c r="B2185" s="34"/>
    </row>
    <row r="2186" spans="2:2">
      <c r="B2186" s="34"/>
    </row>
    <row r="2187" spans="2:2">
      <c r="B2187" s="34"/>
    </row>
    <row r="2188" spans="2:2">
      <c r="B2188" s="34"/>
    </row>
    <row r="2189" spans="2:2">
      <c r="B2189" s="34"/>
    </row>
    <row r="2190" spans="2:2">
      <c r="B2190" s="34"/>
    </row>
    <row r="2191" spans="2:2">
      <c r="B2191" s="34"/>
    </row>
    <row r="2192" spans="2:2">
      <c r="B2192" s="34"/>
    </row>
    <row r="2193" spans="2:2">
      <c r="B2193" s="34"/>
    </row>
    <row r="2194" spans="2:2">
      <c r="B2194" s="34"/>
    </row>
    <row r="2195" spans="2:2">
      <c r="B2195" s="34"/>
    </row>
    <row r="2196" spans="2:2">
      <c r="B2196" s="34"/>
    </row>
    <row r="2197" spans="2:2">
      <c r="B2197" s="34"/>
    </row>
    <row r="2198" spans="2:2">
      <c r="B2198" s="34"/>
    </row>
    <row r="2199" spans="2:2">
      <c r="B2199" s="34"/>
    </row>
    <row r="2200" spans="2:2">
      <c r="B2200" s="34"/>
    </row>
    <row r="2201" spans="2:2">
      <c r="B2201" s="34"/>
    </row>
    <row r="2202" spans="2:2">
      <c r="B2202" s="34"/>
    </row>
    <row r="2203" spans="2:2">
      <c r="B2203" s="34"/>
    </row>
    <row r="2204" spans="2:2">
      <c r="B2204" s="34"/>
    </row>
    <row r="2205" spans="2:2">
      <c r="B2205" s="34"/>
    </row>
    <row r="2206" spans="2:2">
      <c r="B2206" s="34"/>
    </row>
    <row r="2207" spans="2:2">
      <c r="B2207" s="34"/>
    </row>
    <row r="2208" spans="2:2">
      <c r="B2208" s="34"/>
    </row>
    <row r="2209" spans="2:2">
      <c r="B2209" s="34"/>
    </row>
    <row r="2210" spans="2:2">
      <c r="B2210" s="34"/>
    </row>
    <row r="2211" spans="2:2">
      <c r="B2211" s="34"/>
    </row>
    <row r="2212" spans="2:2">
      <c r="B2212" s="34"/>
    </row>
    <row r="2213" spans="2:2">
      <c r="B2213" s="34"/>
    </row>
    <row r="2214" spans="2:2">
      <c r="B2214" s="34"/>
    </row>
    <row r="2215" spans="2:2">
      <c r="B2215" s="34"/>
    </row>
    <row r="2216" spans="2:2">
      <c r="B2216" s="34"/>
    </row>
    <row r="2217" spans="2:2">
      <c r="B2217" s="34"/>
    </row>
    <row r="2218" spans="2:2">
      <c r="B2218" s="34"/>
    </row>
    <row r="2219" spans="2:2">
      <c r="B2219" s="34"/>
    </row>
    <row r="2220" spans="2:2">
      <c r="B2220" s="34"/>
    </row>
    <row r="2221" spans="2:2">
      <c r="B2221" s="34"/>
    </row>
    <row r="2222" spans="2:2">
      <c r="B2222" s="34"/>
    </row>
    <row r="2223" spans="2:2">
      <c r="B2223" s="34"/>
    </row>
    <row r="2224" spans="2:2">
      <c r="B2224" s="34"/>
    </row>
    <row r="2225" spans="2:2">
      <c r="B2225" s="34"/>
    </row>
    <row r="2226" spans="2:2">
      <c r="B2226" s="34"/>
    </row>
    <row r="2227" spans="2:2">
      <c r="B2227" s="34"/>
    </row>
    <row r="2228" spans="2:2">
      <c r="B2228" s="34"/>
    </row>
    <row r="2229" spans="2:2">
      <c r="B2229" s="34"/>
    </row>
    <row r="2230" spans="2:2">
      <c r="B2230" s="34"/>
    </row>
    <row r="2231" spans="2:2">
      <c r="B2231" s="34"/>
    </row>
    <row r="2232" spans="2:2">
      <c r="B2232" s="34"/>
    </row>
    <row r="2233" spans="2:2">
      <c r="B2233" s="34"/>
    </row>
    <row r="2234" spans="2:2">
      <c r="B2234" s="34"/>
    </row>
    <row r="2235" spans="2:2">
      <c r="B2235" s="34"/>
    </row>
    <row r="2236" spans="2:2">
      <c r="B2236" s="34"/>
    </row>
    <row r="2237" spans="2:2">
      <c r="B2237" s="34"/>
    </row>
    <row r="2238" spans="2:2">
      <c r="B2238" s="34"/>
    </row>
    <row r="2239" spans="2:2">
      <c r="B2239" s="34"/>
    </row>
    <row r="2240" spans="2:2">
      <c r="B2240" s="34"/>
    </row>
    <row r="2241" spans="2:2">
      <c r="B2241" s="34"/>
    </row>
    <row r="2242" spans="2:2">
      <c r="B2242" s="34"/>
    </row>
    <row r="2243" spans="2:2">
      <c r="B2243" s="34"/>
    </row>
    <row r="2244" spans="2:2">
      <c r="B2244" s="34"/>
    </row>
    <row r="2245" spans="2:2">
      <c r="B2245" s="34"/>
    </row>
    <row r="2246" spans="2:2">
      <c r="B2246" s="34"/>
    </row>
    <row r="2247" spans="2:2">
      <c r="B2247" s="34"/>
    </row>
    <row r="2248" spans="2:2">
      <c r="B2248" s="34"/>
    </row>
    <row r="2249" spans="2:2">
      <c r="B2249" s="34"/>
    </row>
    <row r="2250" spans="2:2">
      <c r="B2250" s="34"/>
    </row>
    <row r="2251" spans="2:2">
      <c r="B2251" s="34"/>
    </row>
    <row r="2252" spans="2:2">
      <c r="B2252" s="34"/>
    </row>
    <row r="2253" spans="2:2">
      <c r="B2253" s="34"/>
    </row>
    <row r="2254" spans="2:2">
      <c r="B2254" s="34"/>
    </row>
    <row r="2255" spans="2:2">
      <c r="B2255" s="34"/>
    </row>
    <row r="2256" spans="2:2">
      <c r="B2256" s="34"/>
    </row>
    <row r="2257" spans="2:2">
      <c r="B2257" s="34"/>
    </row>
    <row r="2258" spans="2:2">
      <c r="B2258" s="34"/>
    </row>
    <row r="2259" spans="2:2">
      <c r="B2259" s="34"/>
    </row>
    <row r="2260" spans="2:2">
      <c r="B2260" s="34"/>
    </row>
    <row r="2261" spans="2:2">
      <c r="B2261" s="34"/>
    </row>
    <row r="2262" spans="2:2">
      <c r="B2262" s="34"/>
    </row>
    <row r="2263" spans="2:2">
      <c r="B2263" s="34"/>
    </row>
    <row r="2264" spans="2:2">
      <c r="B2264" s="34"/>
    </row>
    <row r="2265" spans="2:2">
      <c r="B2265" s="34"/>
    </row>
    <row r="2266" spans="2:2">
      <c r="B2266" s="34"/>
    </row>
    <row r="2267" spans="2:2">
      <c r="B2267" s="34"/>
    </row>
    <row r="2268" spans="2:2">
      <c r="B2268" s="34"/>
    </row>
    <row r="2269" spans="2:2">
      <c r="B2269" s="34"/>
    </row>
    <row r="2270" spans="2:2">
      <c r="B2270" s="34"/>
    </row>
    <row r="2271" spans="2:2">
      <c r="B2271" s="34"/>
    </row>
    <row r="2272" spans="2:2">
      <c r="B2272" s="34"/>
    </row>
    <row r="2273" spans="2:2">
      <c r="B2273" s="34"/>
    </row>
    <row r="2274" spans="2:2">
      <c r="B2274" s="34"/>
    </row>
    <row r="2275" spans="2:2">
      <c r="B2275" s="34"/>
    </row>
    <row r="2276" spans="2:2">
      <c r="B2276" s="34"/>
    </row>
    <row r="2277" spans="2:2">
      <c r="B2277" s="34"/>
    </row>
    <row r="2278" spans="2:2">
      <c r="B2278" s="34"/>
    </row>
    <row r="2279" spans="2:2">
      <c r="B2279" s="34"/>
    </row>
    <row r="2280" spans="2:2">
      <c r="B2280" s="34"/>
    </row>
    <row r="2281" spans="2:2">
      <c r="B2281" s="34"/>
    </row>
    <row r="2282" spans="2:2">
      <c r="B2282" s="34"/>
    </row>
    <row r="2283" spans="2:2">
      <c r="B2283" s="34"/>
    </row>
    <row r="2284" spans="2:2">
      <c r="B2284" s="34"/>
    </row>
    <row r="2285" spans="2:2">
      <c r="B2285" s="34"/>
    </row>
    <row r="2286" spans="2:2">
      <c r="B2286" s="34"/>
    </row>
    <row r="2287" spans="2:2">
      <c r="B2287" s="34"/>
    </row>
    <row r="2288" spans="2:2">
      <c r="B2288" s="34"/>
    </row>
    <row r="2289" spans="2:2">
      <c r="B2289" s="34"/>
    </row>
    <row r="2290" spans="2:2">
      <c r="B2290" s="34"/>
    </row>
    <row r="2291" spans="2:2">
      <c r="B2291" s="34"/>
    </row>
    <row r="2292" spans="2:2">
      <c r="B2292" s="34"/>
    </row>
    <row r="2293" spans="2:2">
      <c r="B2293" s="34"/>
    </row>
    <row r="2294" spans="2:2">
      <c r="B2294" s="34"/>
    </row>
    <row r="2295" spans="2:2">
      <c r="B2295" s="34"/>
    </row>
    <row r="2296" spans="2:2">
      <c r="B2296" s="34"/>
    </row>
    <row r="2297" spans="2:2">
      <c r="B2297" s="34"/>
    </row>
    <row r="2298" spans="2:2">
      <c r="B2298" s="34"/>
    </row>
    <row r="2299" spans="2:2">
      <c r="B2299" s="34"/>
    </row>
    <row r="2300" spans="2:2">
      <c r="B2300" s="34"/>
    </row>
    <row r="2301" spans="2:2">
      <c r="B2301" s="34"/>
    </row>
    <row r="2302" spans="2:2">
      <c r="B2302" s="34"/>
    </row>
    <row r="2303" spans="2:2">
      <c r="B2303" s="34"/>
    </row>
    <row r="2304" spans="2:2">
      <c r="B2304" s="34"/>
    </row>
    <row r="2305" spans="2:2">
      <c r="B2305" s="34"/>
    </row>
    <row r="2306" spans="2:2">
      <c r="B2306" s="34"/>
    </row>
    <row r="2307" spans="2:2">
      <c r="B2307" s="34"/>
    </row>
    <row r="2308" spans="2:2">
      <c r="B2308" s="34"/>
    </row>
    <row r="2309" spans="2:2">
      <c r="B2309" s="34"/>
    </row>
    <row r="2310" spans="2:2">
      <c r="B2310" s="34"/>
    </row>
    <row r="2311" spans="2:2">
      <c r="B2311" s="34"/>
    </row>
    <row r="2312" spans="2:2">
      <c r="B2312" s="34"/>
    </row>
    <row r="2313" spans="2:2">
      <c r="B2313" s="34"/>
    </row>
    <row r="2314" spans="2:2">
      <c r="B2314" s="34"/>
    </row>
    <row r="2315" spans="2:2">
      <c r="B2315" s="34"/>
    </row>
    <row r="2316" spans="2:2">
      <c r="B2316" s="34"/>
    </row>
    <row r="2317" spans="2:2">
      <c r="B2317" s="34"/>
    </row>
    <row r="2318" spans="2:2">
      <c r="B2318" s="34"/>
    </row>
    <row r="2319" spans="2:2">
      <c r="B2319" s="34"/>
    </row>
    <row r="2320" spans="2:2">
      <c r="B2320" s="34"/>
    </row>
    <row r="2321" spans="2:2">
      <c r="B2321" s="34"/>
    </row>
    <row r="2322" spans="2:2">
      <c r="B2322" s="34"/>
    </row>
    <row r="2323" spans="2:2">
      <c r="B2323" s="34"/>
    </row>
    <row r="2324" spans="2:2">
      <c r="B2324" s="34"/>
    </row>
    <row r="2325" spans="2:2">
      <c r="B2325" s="34"/>
    </row>
    <row r="2326" spans="2:2">
      <c r="B2326" s="34"/>
    </row>
    <row r="2327" spans="2:2">
      <c r="B2327" s="34"/>
    </row>
    <row r="2328" spans="2:2">
      <c r="B2328" s="34"/>
    </row>
    <row r="2329" spans="2:2">
      <c r="B2329" s="34"/>
    </row>
    <row r="2330" spans="2:2">
      <c r="B2330" s="34"/>
    </row>
    <row r="2331" spans="2:2">
      <c r="B2331" s="34"/>
    </row>
    <row r="2332" spans="2:2">
      <c r="B2332" s="34"/>
    </row>
    <row r="2333" spans="2:2">
      <c r="B2333" s="34"/>
    </row>
    <row r="2334" spans="2:2">
      <c r="B2334" s="34"/>
    </row>
    <row r="2335" spans="2:2">
      <c r="B2335" s="34"/>
    </row>
    <row r="2336" spans="2:2">
      <c r="B2336" s="34"/>
    </row>
    <row r="2337" spans="2:2">
      <c r="B2337" s="34"/>
    </row>
    <row r="2338" spans="2:2">
      <c r="B2338" s="34"/>
    </row>
    <row r="2339" spans="2:2">
      <c r="B2339" s="34"/>
    </row>
    <row r="2340" spans="2:2">
      <c r="B2340" s="34"/>
    </row>
    <row r="2341" spans="2:2">
      <c r="B2341" s="34"/>
    </row>
    <row r="2342" spans="2:2">
      <c r="B2342" s="34"/>
    </row>
    <row r="2343" spans="2:2">
      <c r="B2343" s="34"/>
    </row>
    <row r="2344" spans="2:2">
      <c r="B2344" s="34"/>
    </row>
    <row r="2345" spans="2:2">
      <c r="B2345" s="34"/>
    </row>
    <row r="2346" spans="2:2">
      <c r="B2346" s="34"/>
    </row>
    <row r="2347" spans="2:2">
      <c r="B2347" s="34"/>
    </row>
    <row r="2348" spans="2:2">
      <c r="B2348" s="34"/>
    </row>
    <row r="2349" spans="2:2">
      <c r="B2349" s="34"/>
    </row>
    <row r="2350" spans="2:2">
      <c r="B2350" s="34"/>
    </row>
    <row r="2351" spans="2:2">
      <c r="B2351" s="34"/>
    </row>
    <row r="2352" spans="2:2">
      <c r="B2352" s="34"/>
    </row>
    <row r="2353" spans="2:2">
      <c r="B2353" s="34"/>
    </row>
    <row r="2354" spans="2:2">
      <c r="B2354" s="34"/>
    </row>
    <row r="2355" spans="2:2">
      <c r="B2355" s="34"/>
    </row>
    <row r="2356" spans="2:2">
      <c r="B2356" s="34"/>
    </row>
    <row r="2357" spans="2:2">
      <c r="B2357" s="34"/>
    </row>
    <row r="2358" spans="2:2">
      <c r="B2358" s="34"/>
    </row>
    <row r="2359" spans="2:2">
      <c r="B2359" s="34"/>
    </row>
    <row r="2360" spans="2:2">
      <c r="B2360" s="34"/>
    </row>
    <row r="2361" spans="2:2">
      <c r="B2361" s="34"/>
    </row>
    <row r="2362" spans="2:2">
      <c r="B2362" s="34"/>
    </row>
    <row r="2363" spans="2:2">
      <c r="B2363" s="34"/>
    </row>
    <row r="2364" spans="2:2">
      <c r="B2364" s="34"/>
    </row>
    <row r="2365" spans="2:2">
      <c r="B2365" s="34"/>
    </row>
    <row r="2366" spans="2:2">
      <c r="B2366" s="34"/>
    </row>
    <row r="2367" spans="2:2">
      <c r="B2367" s="34"/>
    </row>
    <row r="2368" spans="2:2">
      <c r="B2368" s="34"/>
    </row>
    <row r="2369" spans="2:2">
      <c r="B2369" s="34"/>
    </row>
    <row r="2370" spans="2:2">
      <c r="B2370" s="34"/>
    </row>
    <row r="2371" spans="2:2">
      <c r="B2371" s="34"/>
    </row>
    <row r="2372" spans="2:2">
      <c r="B2372" s="34"/>
    </row>
    <row r="2373" spans="2:2">
      <c r="B2373" s="34"/>
    </row>
    <row r="2374" spans="2:2">
      <c r="B2374" s="34"/>
    </row>
    <row r="2375" spans="2:2">
      <c r="B2375" s="34"/>
    </row>
    <row r="2376" spans="2:2">
      <c r="B2376" s="34"/>
    </row>
    <row r="2377" spans="2:2">
      <c r="B2377" s="34"/>
    </row>
    <row r="2378" spans="2:2">
      <c r="B2378" s="34"/>
    </row>
    <row r="2379" spans="2:2">
      <c r="B2379" s="34"/>
    </row>
    <row r="2380" spans="2:2">
      <c r="B2380" s="34"/>
    </row>
    <row r="2381" spans="2:2">
      <c r="B2381" s="34"/>
    </row>
    <row r="2382" spans="2:2">
      <c r="B2382" s="34"/>
    </row>
    <row r="2383" spans="2:2">
      <c r="B2383" s="34"/>
    </row>
    <row r="2384" spans="2:2">
      <c r="B2384" s="34"/>
    </row>
    <row r="2385" spans="2:2">
      <c r="B2385" s="34"/>
    </row>
    <row r="2386" spans="2:2">
      <c r="B2386" s="34"/>
    </row>
    <row r="2387" spans="2:2">
      <c r="B2387" s="34"/>
    </row>
    <row r="2388" spans="2:2">
      <c r="B2388" s="34"/>
    </row>
    <row r="2389" spans="2:2">
      <c r="B2389" s="34"/>
    </row>
    <row r="2390" spans="2:2">
      <c r="B2390" s="34"/>
    </row>
    <row r="2391" spans="2:2">
      <c r="B2391" s="34"/>
    </row>
    <row r="2392" spans="2:2">
      <c r="B2392" s="34"/>
    </row>
    <row r="2393" spans="2:2">
      <c r="B2393" s="34"/>
    </row>
    <row r="2394" spans="2:2">
      <c r="B2394" s="34"/>
    </row>
    <row r="2395" spans="2:2">
      <c r="B2395" s="34"/>
    </row>
    <row r="2396" spans="2:2">
      <c r="B2396" s="34"/>
    </row>
    <row r="2397" spans="2:2">
      <c r="B2397" s="34"/>
    </row>
    <row r="2398" spans="2:2">
      <c r="B2398" s="34"/>
    </row>
    <row r="2399" spans="2:2">
      <c r="B2399" s="34"/>
    </row>
    <row r="2400" spans="2:2">
      <c r="B2400" s="34"/>
    </row>
    <row r="2401" spans="2:2">
      <c r="B2401" s="34"/>
    </row>
    <row r="2402" spans="2:2">
      <c r="B2402" s="34"/>
    </row>
    <row r="2403" spans="2:2">
      <c r="B2403" s="34"/>
    </row>
    <row r="2404" spans="2:2">
      <c r="B2404" s="34"/>
    </row>
    <row r="2405" spans="2:2">
      <c r="B2405" s="34"/>
    </row>
    <row r="2406" spans="2:2">
      <c r="B2406" s="34"/>
    </row>
    <row r="2407" spans="2:2">
      <c r="B2407" s="34"/>
    </row>
    <row r="2408" spans="2:2">
      <c r="B2408" s="34"/>
    </row>
    <row r="2409" spans="2:2">
      <c r="B2409" s="34"/>
    </row>
    <row r="2410" spans="2:2">
      <c r="B2410" s="34"/>
    </row>
    <row r="2411" spans="2:2">
      <c r="B2411" s="34"/>
    </row>
    <row r="2412" spans="2:2">
      <c r="B2412" s="34"/>
    </row>
    <row r="2413" spans="2:2">
      <c r="B2413" s="34"/>
    </row>
    <row r="2414" spans="2:2">
      <c r="B2414" s="34"/>
    </row>
    <row r="2415" spans="2:2">
      <c r="B2415" s="34"/>
    </row>
    <row r="2416" spans="2:2">
      <c r="B2416" s="34"/>
    </row>
    <row r="2417" spans="2:2">
      <c r="B2417" s="34"/>
    </row>
    <row r="2418" spans="2:2">
      <c r="B2418" s="34"/>
    </row>
    <row r="2419" spans="2:2">
      <c r="B2419" s="34"/>
    </row>
    <row r="2420" spans="2:2">
      <c r="B2420" s="34"/>
    </row>
    <row r="2421" spans="2:2">
      <c r="B2421" s="34"/>
    </row>
    <row r="2422" spans="2:2">
      <c r="B2422" s="34"/>
    </row>
    <row r="2423" spans="2:2">
      <c r="B2423" s="34"/>
    </row>
    <row r="2424" spans="2:2">
      <c r="B2424" s="34"/>
    </row>
    <row r="2425" spans="2:2">
      <c r="B2425" s="34"/>
    </row>
    <row r="2426" spans="2:2">
      <c r="B2426" s="34"/>
    </row>
    <row r="2427" spans="2:2">
      <c r="B2427" s="34"/>
    </row>
    <row r="2428" spans="2:2">
      <c r="B2428" s="34"/>
    </row>
    <row r="2429" spans="2:2">
      <c r="B2429" s="34"/>
    </row>
    <row r="2430" spans="2:2">
      <c r="B2430" s="34"/>
    </row>
    <row r="2431" spans="2:2">
      <c r="B2431" s="34"/>
    </row>
    <row r="2432" spans="2:2">
      <c r="B2432" s="34"/>
    </row>
    <row r="2433" spans="2:2">
      <c r="B2433" s="34"/>
    </row>
    <row r="2434" spans="2:2">
      <c r="B2434" s="34"/>
    </row>
    <row r="2435" spans="2:2">
      <c r="B2435" s="34"/>
    </row>
    <row r="2436" spans="2:2">
      <c r="B2436" s="34"/>
    </row>
    <row r="2437" spans="2:2">
      <c r="B2437" s="34"/>
    </row>
    <row r="2438" spans="2:2">
      <c r="B2438" s="34"/>
    </row>
    <row r="2439" spans="2:2">
      <c r="B2439" s="34"/>
    </row>
    <row r="2440" spans="2:2">
      <c r="B2440" s="34"/>
    </row>
    <row r="2441" spans="2:2">
      <c r="B2441" s="34"/>
    </row>
    <row r="2442" spans="2:2">
      <c r="B2442" s="34"/>
    </row>
    <row r="2443" spans="2:2">
      <c r="B2443" s="34"/>
    </row>
    <row r="2444" spans="2:2">
      <c r="B2444" s="34"/>
    </row>
    <row r="2445" spans="2:2">
      <c r="B2445" s="34"/>
    </row>
    <row r="2446" spans="2:2">
      <c r="B2446" s="34"/>
    </row>
    <row r="2447" spans="2:2">
      <c r="B2447" s="34"/>
    </row>
    <row r="2448" spans="2:2">
      <c r="B2448" s="34"/>
    </row>
    <row r="2449" spans="2:2">
      <c r="B2449" s="34"/>
    </row>
    <row r="2450" spans="2:2">
      <c r="B2450" s="34"/>
    </row>
    <row r="2451" spans="2:2">
      <c r="B2451" s="34"/>
    </row>
    <row r="2452" spans="2:2">
      <c r="B2452" s="34"/>
    </row>
    <row r="2453" spans="2:2">
      <c r="B2453" s="34"/>
    </row>
    <row r="2454" spans="2:2">
      <c r="B2454" s="34"/>
    </row>
    <row r="2455" spans="2:2">
      <c r="B2455" s="34"/>
    </row>
    <row r="2456" spans="2:2">
      <c r="B2456" s="34"/>
    </row>
    <row r="2457" spans="2:2">
      <c r="B2457" s="34"/>
    </row>
    <row r="2458" spans="2:2">
      <c r="B2458" s="34"/>
    </row>
    <row r="2459" spans="2:2">
      <c r="B2459" s="34"/>
    </row>
    <row r="2460" spans="2:2">
      <c r="B2460" s="34"/>
    </row>
    <row r="2461" spans="2:2">
      <c r="B2461" s="34"/>
    </row>
    <row r="2462" spans="2:2">
      <c r="B2462" s="34"/>
    </row>
    <row r="2463" spans="2:2">
      <c r="B2463" s="34"/>
    </row>
    <row r="2464" spans="2:2">
      <c r="B2464" s="34"/>
    </row>
    <row r="2465" spans="2:2">
      <c r="B2465" s="34"/>
    </row>
    <row r="2466" spans="2:2">
      <c r="B2466" s="34"/>
    </row>
    <row r="2467" spans="2:2">
      <c r="B2467" s="34"/>
    </row>
    <row r="2468" spans="2:2">
      <c r="B2468" s="34"/>
    </row>
    <row r="2469" spans="2:2">
      <c r="B2469" s="34"/>
    </row>
    <row r="2470" spans="2:2">
      <c r="B2470" s="34"/>
    </row>
    <row r="2471" spans="2:2">
      <c r="B2471" s="34"/>
    </row>
    <row r="2472" spans="2:2">
      <c r="B2472" s="34"/>
    </row>
    <row r="2473" spans="2:2">
      <c r="B2473" s="34"/>
    </row>
    <row r="2474" spans="2:2">
      <c r="B2474" s="34"/>
    </row>
    <row r="2475" spans="2:2">
      <c r="B2475" s="34"/>
    </row>
    <row r="2476" spans="2:2">
      <c r="B2476" s="34"/>
    </row>
    <row r="2477" spans="2:2">
      <c r="B2477" s="34"/>
    </row>
    <row r="2478" spans="2:2">
      <c r="B2478" s="34"/>
    </row>
    <row r="2479" spans="2:2">
      <c r="B2479" s="34"/>
    </row>
    <row r="2480" spans="2:2">
      <c r="B2480" s="34"/>
    </row>
    <row r="2481" spans="2:2">
      <c r="B2481" s="34"/>
    </row>
    <row r="2482" spans="2:2">
      <c r="B2482" s="34"/>
    </row>
    <row r="2483" spans="2:2">
      <c r="B2483" s="34"/>
    </row>
    <row r="2484" spans="2:2">
      <c r="B2484" s="34"/>
    </row>
    <row r="2485" spans="2:2">
      <c r="B2485" s="34"/>
    </row>
    <row r="2486" spans="2:2">
      <c r="B2486" s="34"/>
    </row>
    <row r="2487" spans="2:2">
      <c r="B2487" s="34"/>
    </row>
    <row r="2488" spans="2:2">
      <c r="B2488" s="34"/>
    </row>
    <row r="2489" spans="2:2">
      <c r="B2489" s="34"/>
    </row>
    <row r="2490" spans="2:2">
      <c r="B2490" s="34"/>
    </row>
    <row r="2491" spans="2:2">
      <c r="B2491" s="34"/>
    </row>
    <row r="2492" spans="2:2">
      <c r="B2492" s="34"/>
    </row>
    <row r="2493" spans="2:2">
      <c r="B2493" s="34"/>
    </row>
    <row r="2494" spans="2:2">
      <c r="B2494" s="34"/>
    </row>
    <row r="2495" spans="2:2">
      <c r="B2495" s="34"/>
    </row>
    <row r="2496" spans="2:2">
      <c r="B2496" s="34"/>
    </row>
    <row r="2497" spans="2:2">
      <c r="B2497" s="34"/>
    </row>
    <row r="2498" spans="2:2">
      <c r="B2498" s="34"/>
    </row>
    <row r="2499" spans="2:2">
      <c r="B2499" s="34"/>
    </row>
    <row r="2500" spans="2:2">
      <c r="B2500" s="34"/>
    </row>
    <row r="2501" spans="2:2">
      <c r="B2501" s="34"/>
    </row>
    <row r="2502" spans="2:2">
      <c r="B2502" s="34"/>
    </row>
    <row r="2503" spans="2:2">
      <c r="B2503" s="34"/>
    </row>
    <row r="2504" spans="2:2">
      <c r="B2504" s="34"/>
    </row>
    <row r="2505" spans="2:2">
      <c r="B2505" s="34"/>
    </row>
    <row r="2506" spans="2:2">
      <c r="B2506" s="34"/>
    </row>
    <row r="2507" spans="2:2">
      <c r="B2507" s="34"/>
    </row>
    <row r="2508" spans="2:2">
      <c r="B2508" s="34"/>
    </row>
    <row r="2509" spans="2:2">
      <c r="B2509" s="34"/>
    </row>
    <row r="2510" spans="2:2">
      <c r="B2510" s="34"/>
    </row>
    <row r="2511" spans="2:2">
      <c r="B2511" s="34"/>
    </row>
    <row r="2512" spans="2:2">
      <c r="B2512" s="34"/>
    </row>
    <row r="2513" spans="2:2">
      <c r="B2513" s="34"/>
    </row>
    <row r="2514" spans="2:2">
      <c r="B2514" s="34"/>
    </row>
    <row r="2515" spans="2:2">
      <c r="B2515" s="34"/>
    </row>
    <row r="2516" spans="2:2">
      <c r="B2516" s="34"/>
    </row>
    <row r="2517" spans="2:2">
      <c r="B2517" s="34"/>
    </row>
    <row r="2518" spans="2:2">
      <c r="B2518" s="34"/>
    </row>
    <row r="2519" spans="2:2">
      <c r="B2519" s="34"/>
    </row>
    <row r="2520" spans="2:2">
      <c r="B2520" s="34"/>
    </row>
    <row r="2521" spans="2:2">
      <c r="B2521" s="34"/>
    </row>
    <row r="2522" spans="2:2">
      <c r="B2522" s="34"/>
    </row>
    <row r="2523" spans="2:2">
      <c r="B2523" s="34"/>
    </row>
    <row r="2524" spans="2:2">
      <c r="B2524" s="34"/>
    </row>
    <row r="2525" spans="2:2">
      <c r="B2525" s="34"/>
    </row>
    <row r="2526" spans="2:2">
      <c r="B2526" s="34"/>
    </row>
    <row r="2527" spans="2:2">
      <c r="B2527" s="34"/>
    </row>
    <row r="2528" spans="2:2">
      <c r="B2528" s="34"/>
    </row>
    <row r="2529" spans="2:2">
      <c r="B2529" s="34"/>
    </row>
    <row r="2530" spans="2:2">
      <c r="B2530" s="34"/>
    </row>
    <row r="2531" spans="2:2">
      <c r="B2531" s="34"/>
    </row>
    <row r="2532" spans="2:2">
      <c r="B2532" s="34"/>
    </row>
    <row r="2533" spans="2:2">
      <c r="B2533" s="34"/>
    </row>
    <row r="2534" spans="2:2">
      <c r="B2534" s="34"/>
    </row>
    <row r="2535" spans="2:2">
      <c r="B2535" s="34"/>
    </row>
    <row r="2536" spans="2:2">
      <c r="B2536" s="34"/>
    </row>
    <row r="2537" spans="2:2">
      <c r="B2537" s="34"/>
    </row>
    <row r="2538" spans="2:2">
      <c r="B2538" s="34"/>
    </row>
    <row r="2539" spans="2:2">
      <c r="B2539" s="34"/>
    </row>
    <row r="2540" spans="2:2">
      <c r="B2540" s="34"/>
    </row>
    <row r="2541" spans="2:2">
      <c r="B2541" s="34"/>
    </row>
    <row r="2542" spans="2:2">
      <c r="B2542" s="34"/>
    </row>
    <row r="2543" spans="2:2">
      <c r="B2543" s="34"/>
    </row>
    <row r="2544" spans="2:2">
      <c r="B2544" s="34"/>
    </row>
    <row r="2545" spans="2:2">
      <c r="B2545" s="34"/>
    </row>
    <row r="2546" spans="2:2">
      <c r="B2546" s="34"/>
    </row>
    <row r="2547" spans="2:2">
      <c r="B2547" s="34"/>
    </row>
    <row r="2548" spans="2:2">
      <c r="B2548" s="34"/>
    </row>
    <row r="2549" spans="2:2">
      <c r="B2549" s="34"/>
    </row>
    <row r="2550" spans="2:2">
      <c r="B2550" s="34"/>
    </row>
    <row r="2551" spans="2:2">
      <c r="B2551" s="34"/>
    </row>
    <row r="2552" spans="2:2">
      <c r="B2552" s="34"/>
    </row>
    <row r="2553" spans="2:2">
      <c r="B2553" s="34"/>
    </row>
    <row r="2554" spans="2:2">
      <c r="B2554" s="34"/>
    </row>
    <row r="2555" spans="2:2">
      <c r="B2555" s="34"/>
    </row>
    <row r="2556" spans="2:2">
      <c r="B2556" s="34"/>
    </row>
    <row r="2557" spans="2:2">
      <c r="B2557" s="34"/>
    </row>
    <row r="2558" spans="2:2">
      <c r="B2558" s="34"/>
    </row>
    <row r="2559" spans="2:2">
      <c r="B2559" s="34"/>
    </row>
    <row r="2560" spans="2:2">
      <c r="B2560" s="34"/>
    </row>
    <row r="2561" spans="2:2">
      <c r="B2561" s="34"/>
    </row>
    <row r="2562" spans="2:2">
      <c r="B2562" s="34"/>
    </row>
    <row r="2563" spans="2:2">
      <c r="B2563" s="34"/>
    </row>
    <row r="2564" spans="2:2">
      <c r="B2564" s="34"/>
    </row>
    <row r="2565" spans="2:2">
      <c r="B2565" s="34"/>
    </row>
    <row r="2566" spans="2:2">
      <c r="B2566" s="34"/>
    </row>
    <row r="2567" spans="2:2">
      <c r="B2567" s="34"/>
    </row>
    <row r="2568" spans="2:2">
      <c r="B2568" s="34"/>
    </row>
    <row r="2569" spans="2:2">
      <c r="B2569" s="34"/>
    </row>
    <row r="2570" spans="2:2">
      <c r="B2570" s="34"/>
    </row>
    <row r="2571" spans="2:2">
      <c r="B2571" s="34"/>
    </row>
    <row r="2572" spans="2:2">
      <c r="B2572" s="34"/>
    </row>
    <row r="2573" spans="2:2">
      <c r="B2573" s="34"/>
    </row>
    <row r="2574" spans="2:2">
      <c r="B2574" s="34"/>
    </row>
    <row r="2575" spans="2:2">
      <c r="B2575" s="34"/>
    </row>
    <row r="2576" spans="2:2">
      <c r="B2576" s="34"/>
    </row>
    <row r="2577" spans="2:2">
      <c r="B2577" s="34"/>
    </row>
    <row r="2578" spans="2:2">
      <c r="B2578" s="34"/>
    </row>
    <row r="2579" spans="2:2">
      <c r="B2579" s="34"/>
    </row>
    <row r="2580" spans="2:2">
      <c r="B2580" s="34"/>
    </row>
    <row r="2581" spans="2:2">
      <c r="B2581" s="34"/>
    </row>
    <row r="2582" spans="2:2">
      <c r="B2582" s="34"/>
    </row>
    <row r="2583" spans="2:2">
      <c r="B2583" s="34"/>
    </row>
    <row r="2584" spans="2:2">
      <c r="B2584" s="34"/>
    </row>
    <row r="2585" spans="2:2">
      <c r="B2585" s="34"/>
    </row>
    <row r="2586" spans="2:2">
      <c r="B2586" s="34"/>
    </row>
    <row r="2587" spans="2:2">
      <c r="B2587" s="34"/>
    </row>
    <row r="2588" spans="2:2">
      <c r="B2588" s="34"/>
    </row>
    <row r="2589" spans="2:2">
      <c r="B2589" s="34"/>
    </row>
    <row r="2590" spans="2:2">
      <c r="B2590" s="34"/>
    </row>
    <row r="2591" spans="2:2">
      <c r="B2591" s="34"/>
    </row>
    <row r="2592" spans="2:2">
      <c r="B2592" s="34"/>
    </row>
    <row r="2593" spans="2:2">
      <c r="B2593" s="34"/>
    </row>
    <row r="2594" spans="2:2">
      <c r="B2594" s="34"/>
    </row>
    <row r="2595" spans="2:2">
      <c r="B2595" s="34"/>
    </row>
    <row r="2596" spans="2:2">
      <c r="B2596" s="34"/>
    </row>
    <row r="2597" spans="2:2">
      <c r="B2597" s="34"/>
    </row>
    <row r="2598" spans="2:2">
      <c r="B2598" s="34"/>
    </row>
    <row r="2599" spans="2:2">
      <c r="B2599" s="34"/>
    </row>
    <row r="2600" spans="2:2">
      <c r="B2600" s="34"/>
    </row>
    <row r="2601" spans="2:2">
      <c r="B2601" s="34"/>
    </row>
    <row r="2602" spans="2:2">
      <c r="B2602" s="34"/>
    </row>
    <row r="2603" spans="2:2">
      <c r="B2603" s="34"/>
    </row>
    <row r="2604" spans="2:2">
      <c r="B2604" s="34"/>
    </row>
    <row r="2605" spans="2:2">
      <c r="B2605" s="34"/>
    </row>
    <row r="2606" spans="2:2">
      <c r="B2606" s="34"/>
    </row>
    <row r="2607" spans="2:2">
      <c r="B2607" s="34"/>
    </row>
    <row r="2608" spans="2:2">
      <c r="B2608" s="34"/>
    </row>
    <row r="2609" spans="2:2">
      <c r="B2609" s="34"/>
    </row>
    <row r="2610" spans="2:2">
      <c r="B2610" s="34"/>
    </row>
    <row r="2611" spans="2:2">
      <c r="B2611" s="34"/>
    </row>
    <row r="2612" spans="2:2">
      <c r="B2612" s="34"/>
    </row>
    <row r="2613" spans="2:2">
      <c r="B2613" s="34"/>
    </row>
    <row r="2614" spans="2:2">
      <c r="B2614" s="34"/>
    </row>
    <row r="2615" spans="2:2">
      <c r="B2615" s="34"/>
    </row>
    <row r="2616" spans="2:2">
      <c r="B2616" s="34"/>
    </row>
    <row r="2617" spans="2:2">
      <c r="B2617" s="34"/>
    </row>
    <row r="2618" spans="2:2">
      <c r="B2618" s="34"/>
    </row>
    <row r="2619" spans="2:2">
      <c r="B2619" s="34"/>
    </row>
    <row r="2620" spans="2:2">
      <c r="B2620" s="34"/>
    </row>
    <row r="2621" spans="2:2">
      <c r="B2621" s="34"/>
    </row>
    <row r="2622" spans="2:2">
      <c r="B2622" s="34"/>
    </row>
    <row r="2623" spans="2:2">
      <c r="B2623" s="34"/>
    </row>
    <row r="2624" spans="2:2">
      <c r="B2624" s="34"/>
    </row>
    <row r="2625" spans="2:2">
      <c r="B2625" s="34"/>
    </row>
    <row r="2626" spans="2:2">
      <c r="B2626" s="34"/>
    </row>
    <row r="2627" spans="2:2">
      <c r="B2627" s="34"/>
    </row>
    <row r="2628" spans="2:2">
      <c r="B2628" s="34"/>
    </row>
    <row r="2629" spans="2:2">
      <c r="B2629" s="34"/>
    </row>
    <row r="2630" spans="2:2">
      <c r="B2630" s="34"/>
    </row>
    <row r="2631" spans="2:2">
      <c r="B2631" s="34"/>
    </row>
    <row r="2632" spans="2:2">
      <c r="B2632" s="34"/>
    </row>
    <row r="2633" spans="2:2">
      <c r="B2633" s="34"/>
    </row>
    <row r="2634" spans="2:2">
      <c r="B2634" s="34"/>
    </row>
    <row r="2635" spans="2:2">
      <c r="B2635" s="34"/>
    </row>
    <row r="2636" spans="2:2">
      <c r="B2636" s="34"/>
    </row>
    <row r="2637" spans="2:2">
      <c r="B2637" s="34"/>
    </row>
    <row r="2638" spans="2:2">
      <c r="B2638" s="34"/>
    </row>
    <row r="2639" spans="2:2">
      <c r="B2639" s="34"/>
    </row>
    <row r="2640" spans="2:2">
      <c r="B2640" s="34"/>
    </row>
    <row r="2641" spans="2:2">
      <c r="B2641" s="34"/>
    </row>
    <row r="2642" spans="2:2">
      <c r="B2642" s="34"/>
    </row>
    <row r="2643" spans="2:2">
      <c r="B2643" s="34"/>
    </row>
    <row r="2644" spans="2:2">
      <c r="B2644" s="34"/>
    </row>
    <row r="2645" spans="2:2">
      <c r="B2645" s="34"/>
    </row>
    <row r="2646" spans="2:2">
      <c r="B2646" s="34"/>
    </row>
    <row r="2647" spans="2:2">
      <c r="B2647" s="34"/>
    </row>
    <row r="2648" spans="2:2">
      <c r="B2648" s="34"/>
    </row>
    <row r="2649" spans="2:2">
      <c r="B2649" s="34"/>
    </row>
    <row r="2650" spans="2:2">
      <c r="B2650" s="34"/>
    </row>
    <row r="2651" spans="2:2">
      <c r="B2651" s="34"/>
    </row>
    <row r="2652" spans="2:2">
      <c r="B2652" s="34"/>
    </row>
    <row r="2653" spans="2:2">
      <c r="B2653" s="34"/>
    </row>
    <row r="2654" spans="2:2">
      <c r="B2654" s="34"/>
    </row>
    <row r="2655" spans="2:2">
      <c r="B2655" s="34"/>
    </row>
    <row r="2656" spans="2:2">
      <c r="B2656" s="34"/>
    </row>
    <row r="2657" spans="2:2">
      <c r="B2657" s="34"/>
    </row>
    <row r="2658" spans="2:2">
      <c r="B2658" s="34"/>
    </row>
    <row r="2659" spans="2:2">
      <c r="B2659" s="34"/>
    </row>
    <row r="2660" spans="2:2">
      <c r="B2660" s="34"/>
    </row>
    <row r="2661" spans="2:2">
      <c r="B2661" s="34"/>
    </row>
    <row r="2662" spans="2:2">
      <c r="B2662" s="34"/>
    </row>
    <row r="2663" spans="2:2">
      <c r="B2663" s="34"/>
    </row>
    <row r="2664" spans="2:2">
      <c r="B2664" s="34"/>
    </row>
    <row r="2665" spans="2:2">
      <c r="B2665" s="34"/>
    </row>
    <row r="2666" spans="2:2">
      <c r="B2666" s="34"/>
    </row>
    <row r="2667" spans="2:2">
      <c r="B2667" s="34"/>
    </row>
    <row r="2668" spans="2:2">
      <c r="B2668" s="34"/>
    </row>
    <row r="2669" spans="2:2">
      <c r="B2669" s="34"/>
    </row>
    <row r="2670" spans="2:2">
      <c r="B2670" s="34"/>
    </row>
    <row r="2671" spans="2:2">
      <c r="B2671" s="34"/>
    </row>
    <row r="2672" spans="2:2">
      <c r="B2672" s="34"/>
    </row>
    <row r="2673" spans="2:2">
      <c r="B2673" s="34"/>
    </row>
    <row r="2674" spans="2:2">
      <c r="B2674" s="34"/>
    </row>
    <row r="2675" spans="2:2">
      <c r="B2675" s="34"/>
    </row>
    <row r="2676" spans="2:2">
      <c r="B2676" s="34"/>
    </row>
    <row r="2677" spans="2:2">
      <c r="B2677" s="34"/>
    </row>
    <row r="2678" spans="2:2">
      <c r="B2678" s="34"/>
    </row>
    <row r="2679" spans="2:2">
      <c r="B2679" s="34"/>
    </row>
    <row r="2680" spans="2:2">
      <c r="B2680" s="34"/>
    </row>
    <row r="2681" spans="2:2">
      <c r="B2681" s="34"/>
    </row>
    <row r="2682" spans="2:2">
      <c r="B2682" s="34"/>
    </row>
    <row r="2683" spans="2:2">
      <c r="B2683" s="34"/>
    </row>
    <row r="2684" spans="2:2">
      <c r="B2684" s="34"/>
    </row>
    <row r="2685" spans="2:2">
      <c r="B2685" s="34"/>
    </row>
    <row r="2686" spans="2:2">
      <c r="B2686" s="34"/>
    </row>
    <row r="2687" spans="2:2">
      <c r="B2687" s="34"/>
    </row>
    <row r="2688" spans="2:2">
      <c r="B2688" s="34"/>
    </row>
    <row r="2689" spans="2:2">
      <c r="B2689" s="34"/>
    </row>
    <row r="2690" spans="2:2">
      <c r="B2690" s="34"/>
    </row>
    <row r="2691" spans="2:2">
      <c r="B2691" s="34"/>
    </row>
    <row r="2692" spans="2:2">
      <c r="B2692" s="34"/>
    </row>
    <row r="2693" spans="2:2">
      <c r="B2693" s="34"/>
    </row>
    <row r="2694" spans="2:2">
      <c r="B2694" s="34"/>
    </row>
    <row r="2695" spans="2:2">
      <c r="B2695" s="34"/>
    </row>
    <row r="2696" spans="2:2">
      <c r="B2696" s="34"/>
    </row>
    <row r="2697" spans="2:2">
      <c r="B2697" s="34"/>
    </row>
    <row r="2698" spans="2:2">
      <c r="B2698" s="34"/>
    </row>
    <row r="2699" spans="2:2">
      <c r="B2699" s="34"/>
    </row>
    <row r="2700" spans="2:2">
      <c r="B2700" s="34"/>
    </row>
    <row r="2701" spans="2:2">
      <c r="B2701" s="34"/>
    </row>
    <row r="2702" spans="2:2">
      <c r="B2702" s="34"/>
    </row>
    <row r="2703" spans="2:2">
      <c r="B2703" s="34"/>
    </row>
    <row r="2704" spans="2:2">
      <c r="B2704" s="34"/>
    </row>
    <row r="2705" spans="2:2">
      <c r="B2705" s="34"/>
    </row>
    <row r="2706" spans="2:2">
      <c r="B2706" s="34"/>
    </row>
    <row r="2707" spans="2:2">
      <c r="B2707" s="34"/>
    </row>
    <row r="2708" spans="2:2">
      <c r="B2708" s="34"/>
    </row>
    <row r="2709" spans="2:2">
      <c r="B2709" s="34"/>
    </row>
    <row r="2710" spans="2:2">
      <c r="B2710" s="34"/>
    </row>
    <row r="2711" spans="2:2">
      <c r="B2711" s="34"/>
    </row>
    <row r="2712" spans="2:2">
      <c r="B2712" s="34"/>
    </row>
    <row r="2713" spans="2:2">
      <c r="B2713" s="34"/>
    </row>
    <row r="2714" spans="2:2">
      <c r="B2714" s="34"/>
    </row>
    <row r="2715" spans="2:2">
      <c r="B2715" s="34"/>
    </row>
    <row r="2716" spans="2:2">
      <c r="B2716" s="34"/>
    </row>
    <row r="2717" spans="2:2">
      <c r="B2717" s="34"/>
    </row>
    <row r="2718" spans="2:2">
      <c r="B2718" s="34"/>
    </row>
    <row r="2719" spans="2:2">
      <c r="B2719" s="34"/>
    </row>
    <row r="2720" spans="2:2">
      <c r="B2720" s="34"/>
    </row>
    <row r="2721" spans="2:2">
      <c r="B2721" s="34"/>
    </row>
    <row r="2722" spans="2:2">
      <c r="B2722" s="34"/>
    </row>
    <row r="2723" spans="2:2">
      <c r="B2723" s="34"/>
    </row>
    <row r="2724" spans="2:2">
      <c r="B2724" s="34"/>
    </row>
    <row r="2725" spans="2:2">
      <c r="B2725" s="34"/>
    </row>
    <row r="2726" spans="2:2">
      <c r="B2726" s="34"/>
    </row>
    <row r="2727" spans="2:2">
      <c r="B2727" s="34"/>
    </row>
    <row r="2728" spans="2:2">
      <c r="B2728" s="34"/>
    </row>
    <row r="2729" spans="2:2">
      <c r="B2729" s="34"/>
    </row>
    <row r="2730" spans="2:2">
      <c r="B2730" s="34"/>
    </row>
    <row r="2731" spans="2:2">
      <c r="B2731" s="34"/>
    </row>
    <row r="2732" spans="2:2">
      <c r="B2732" s="34"/>
    </row>
    <row r="2733" spans="2:2">
      <c r="B2733" s="34"/>
    </row>
    <row r="2734" spans="2:2">
      <c r="B2734" s="34"/>
    </row>
    <row r="2735" spans="2:2">
      <c r="B2735" s="34"/>
    </row>
    <row r="2736" spans="2:2">
      <c r="B2736" s="34"/>
    </row>
    <row r="2737" spans="2:2">
      <c r="B2737" s="34"/>
    </row>
    <row r="2738" spans="2:2">
      <c r="B2738" s="34"/>
    </row>
    <row r="2739" spans="2:2">
      <c r="B2739" s="34"/>
    </row>
    <row r="2740" spans="2:2">
      <c r="B2740" s="34"/>
    </row>
    <row r="2741" spans="2:2">
      <c r="B2741" s="34"/>
    </row>
    <row r="2742" spans="2:2">
      <c r="B2742" s="34"/>
    </row>
    <row r="2743" spans="2:2">
      <c r="B2743" s="34"/>
    </row>
    <row r="2744" spans="2:2">
      <c r="B2744" s="34"/>
    </row>
    <row r="2745" spans="2:2">
      <c r="B2745" s="34"/>
    </row>
    <row r="2746" spans="2:2">
      <c r="B2746" s="34"/>
    </row>
    <row r="2747" spans="2:2">
      <c r="B2747" s="34"/>
    </row>
    <row r="2748" spans="2:2">
      <c r="B2748" s="34"/>
    </row>
    <row r="2749" spans="2:2">
      <c r="B2749" s="34"/>
    </row>
    <row r="2750" spans="2:2">
      <c r="B2750" s="34"/>
    </row>
    <row r="2751" spans="2:2">
      <c r="B2751" s="34"/>
    </row>
    <row r="2752" spans="2:2">
      <c r="B2752" s="34"/>
    </row>
    <row r="2753" spans="2:2">
      <c r="B2753" s="34"/>
    </row>
    <row r="2754" spans="2:2">
      <c r="B2754" s="34"/>
    </row>
    <row r="2755" spans="2:2">
      <c r="B2755" s="34"/>
    </row>
    <row r="2756" spans="2:2">
      <c r="B2756" s="34"/>
    </row>
    <row r="2757" spans="2:2">
      <c r="B2757" s="34"/>
    </row>
    <row r="2758" spans="2:2">
      <c r="B2758" s="34"/>
    </row>
    <row r="2759" spans="2:2">
      <c r="B2759" s="34"/>
    </row>
    <row r="2760" spans="2:2">
      <c r="B2760" s="34"/>
    </row>
    <row r="2761" spans="2:2">
      <c r="B2761" s="34"/>
    </row>
    <row r="2762" spans="2:2">
      <c r="B2762" s="34"/>
    </row>
    <row r="2763" spans="2:2">
      <c r="B2763" s="34"/>
    </row>
    <row r="2764" spans="2:2">
      <c r="B2764" s="34"/>
    </row>
    <row r="2765" spans="2:2">
      <c r="B2765" s="34"/>
    </row>
    <row r="2766" spans="2:2">
      <c r="B2766" s="34"/>
    </row>
    <row r="2767" spans="2:2">
      <c r="B2767" s="34"/>
    </row>
    <row r="2768" spans="2:2">
      <c r="B2768" s="34"/>
    </row>
    <row r="2769" spans="2:2">
      <c r="B2769" s="34"/>
    </row>
    <row r="2770" spans="2:2">
      <c r="B2770" s="34"/>
    </row>
    <row r="2771" spans="2:2">
      <c r="B2771" s="34"/>
    </row>
    <row r="2772" spans="2:2">
      <c r="B2772" s="34"/>
    </row>
    <row r="2773" spans="2:2">
      <c r="B2773" s="34"/>
    </row>
    <row r="2774" spans="2:2">
      <c r="B2774" s="34"/>
    </row>
    <row r="2775" spans="2:2">
      <c r="B2775" s="34"/>
    </row>
    <row r="2776" spans="2:2">
      <c r="B2776" s="34"/>
    </row>
    <row r="2777" spans="2:2">
      <c r="B2777" s="34"/>
    </row>
    <row r="2778" spans="2:2">
      <c r="B2778" s="34"/>
    </row>
    <row r="2779" spans="2:2">
      <c r="B2779" s="34"/>
    </row>
    <row r="2780" spans="2:2">
      <c r="B2780" s="34"/>
    </row>
    <row r="2781" spans="2:2">
      <c r="B2781" s="34"/>
    </row>
    <row r="2782" spans="2:2">
      <c r="B2782" s="34"/>
    </row>
    <row r="2783" spans="2:2">
      <c r="B2783" s="34"/>
    </row>
    <row r="2784" spans="2:2">
      <c r="B2784" s="34"/>
    </row>
    <row r="2785" spans="2:2">
      <c r="B2785" s="34"/>
    </row>
    <row r="2786" spans="2:2">
      <c r="B2786" s="34"/>
    </row>
    <row r="2787" spans="2:2">
      <c r="B2787" s="34"/>
    </row>
    <row r="2788" spans="2:2">
      <c r="B2788" s="34"/>
    </row>
    <row r="2789" spans="2:2">
      <c r="B2789" s="34"/>
    </row>
    <row r="2790" spans="2:2">
      <c r="B2790" s="34"/>
    </row>
    <row r="2791" spans="2:2">
      <c r="B2791" s="34"/>
    </row>
    <row r="2792" spans="2:2">
      <c r="B2792" s="34"/>
    </row>
    <row r="2793" spans="2:2">
      <c r="B2793" s="34"/>
    </row>
    <row r="2794" spans="2:2">
      <c r="B2794" s="34"/>
    </row>
    <row r="2795" spans="2:2">
      <c r="B2795" s="34"/>
    </row>
    <row r="2796" spans="2:2">
      <c r="B2796" s="34"/>
    </row>
    <row r="2797" spans="2:2">
      <c r="B2797" s="34"/>
    </row>
    <row r="2798" spans="2:2">
      <c r="B2798" s="34"/>
    </row>
    <row r="2799" spans="2:2">
      <c r="B2799" s="34"/>
    </row>
    <row r="2800" spans="2:2">
      <c r="B2800" s="34"/>
    </row>
    <row r="2801" spans="2:2">
      <c r="B2801" s="34"/>
    </row>
    <row r="2802" spans="2:2">
      <c r="B2802" s="34"/>
    </row>
    <row r="2803" spans="2:2">
      <c r="B2803" s="34"/>
    </row>
    <row r="2804" spans="2:2">
      <c r="B2804" s="34"/>
    </row>
    <row r="2805" spans="2:2">
      <c r="B2805" s="34"/>
    </row>
    <row r="2806" spans="2:2">
      <c r="B2806" s="34"/>
    </row>
    <row r="2807" spans="2:2">
      <c r="B2807" s="34"/>
    </row>
    <row r="2808" spans="2:2">
      <c r="B2808" s="34"/>
    </row>
    <row r="2809" spans="2:2">
      <c r="B2809" s="34"/>
    </row>
    <row r="2810" spans="2:2">
      <c r="B2810" s="34"/>
    </row>
    <row r="2811" spans="2:2">
      <c r="B2811" s="34"/>
    </row>
    <row r="2812" spans="2:2">
      <c r="B2812" s="34"/>
    </row>
    <row r="2813" spans="2:2">
      <c r="B2813" s="34"/>
    </row>
    <row r="2814" spans="2:2">
      <c r="B2814" s="34"/>
    </row>
    <row r="2815" spans="2:2">
      <c r="B2815" s="34"/>
    </row>
    <row r="2816" spans="2:2">
      <c r="B2816" s="34"/>
    </row>
    <row r="2817" spans="2:2">
      <c r="B2817" s="34"/>
    </row>
    <row r="2818" spans="2:2">
      <c r="B2818" s="34"/>
    </row>
    <row r="2819" spans="2:2">
      <c r="B2819" s="34"/>
    </row>
    <row r="2820" spans="2:2">
      <c r="B2820" s="34"/>
    </row>
    <row r="2821" spans="2:2">
      <c r="B2821" s="34"/>
    </row>
    <row r="2822" spans="2:2">
      <c r="B2822" s="34"/>
    </row>
    <row r="2823" spans="2:2">
      <c r="B2823" s="34"/>
    </row>
    <row r="2824" spans="2:2">
      <c r="B2824" s="34"/>
    </row>
    <row r="2825" spans="2:2">
      <c r="B2825" s="34"/>
    </row>
    <row r="2826" spans="2:2">
      <c r="B2826" s="34"/>
    </row>
    <row r="2827" spans="2:2">
      <c r="B2827" s="34"/>
    </row>
    <row r="2828" spans="2:2">
      <c r="B2828" s="34"/>
    </row>
    <row r="2829" spans="2:2">
      <c r="B2829" s="34"/>
    </row>
    <row r="2830" spans="2:2">
      <c r="B2830" s="34"/>
    </row>
    <row r="2831" spans="2:2">
      <c r="B2831" s="34"/>
    </row>
    <row r="2832" spans="2:2">
      <c r="B2832" s="34"/>
    </row>
    <row r="2833" spans="2:2">
      <c r="B2833" s="34"/>
    </row>
    <row r="2834" spans="2:2">
      <c r="B2834" s="34"/>
    </row>
    <row r="2835" spans="2:2">
      <c r="B2835" s="34"/>
    </row>
    <row r="2836" spans="2:2">
      <c r="B2836" s="34"/>
    </row>
    <row r="2837" spans="2:2">
      <c r="B2837" s="34"/>
    </row>
    <row r="2838" spans="2:2">
      <c r="B2838" s="34"/>
    </row>
    <row r="2839" spans="2:2">
      <c r="B2839" s="34"/>
    </row>
    <row r="2840" spans="2:2">
      <c r="B2840" s="34"/>
    </row>
    <row r="2841" spans="2:2">
      <c r="B2841" s="34"/>
    </row>
    <row r="2842" spans="2:2">
      <c r="B2842" s="34"/>
    </row>
    <row r="2843" spans="2:2">
      <c r="B2843" s="34"/>
    </row>
    <row r="2844" spans="2:2">
      <c r="B2844" s="34"/>
    </row>
    <row r="2845" spans="2:2">
      <c r="B2845" s="34"/>
    </row>
    <row r="2846" spans="2:2">
      <c r="B2846" s="34"/>
    </row>
    <row r="2847" spans="2:2">
      <c r="B2847" s="34"/>
    </row>
    <row r="2848" spans="2:2">
      <c r="B2848" s="34"/>
    </row>
    <row r="2849" spans="2:2">
      <c r="B2849" s="34"/>
    </row>
    <row r="2850" spans="2:2">
      <c r="B2850" s="34"/>
    </row>
    <row r="2851" spans="2:2">
      <c r="B2851" s="34"/>
    </row>
    <row r="2852" spans="2:2">
      <c r="B2852" s="34"/>
    </row>
    <row r="2853" spans="2:2">
      <c r="B2853" s="34"/>
    </row>
    <row r="2854" spans="2:2">
      <c r="B2854" s="34"/>
    </row>
    <row r="2855" spans="2:2">
      <c r="B2855" s="34"/>
    </row>
    <row r="2856" spans="2:2">
      <c r="B2856" s="34"/>
    </row>
    <row r="2857" spans="2:2">
      <c r="B2857" s="34"/>
    </row>
    <row r="2858" spans="2:2">
      <c r="B2858" s="34"/>
    </row>
    <row r="2859" spans="2:2">
      <c r="B2859" s="34"/>
    </row>
    <row r="2860" spans="2:2">
      <c r="B2860" s="34"/>
    </row>
    <row r="2861" spans="2:2">
      <c r="B2861" s="34"/>
    </row>
    <row r="2862" spans="2:2">
      <c r="B2862" s="34"/>
    </row>
    <row r="2863" spans="2:2">
      <c r="B2863" s="34"/>
    </row>
    <row r="2864" spans="2:2">
      <c r="B2864" s="34"/>
    </row>
    <row r="2865" spans="2:2">
      <c r="B2865" s="34"/>
    </row>
    <row r="2866" spans="2:2">
      <c r="B2866" s="34"/>
    </row>
    <row r="2867" spans="2:2">
      <c r="B2867" s="34"/>
    </row>
    <row r="2868" spans="2:2">
      <c r="B2868" s="34"/>
    </row>
    <row r="2869" spans="2:2">
      <c r="B2869" s="34"/>
    </row>
    <row r="2870" spans="2:2">
      <c r="B2870" s="34"/>
    </row>
    <row r="2871" spans="2:2">
      <c r="B2871" s="34"/>
    </row>
    <row r="2872" spans="2:2">
      <c r="B2872" s="34"/>
    </row>
    <row r="2873" spans="2:2">
      <c r="B2873" s="34"/>
    </row>
    <row r="2874" spans="2:2">
      <c r="B2874" s="34"/>
    </row>
    <row r="2875" spans="2:2">
      <c r="B2875" s="34"/>
    </row>
    <row r="2876" spans="2:2">
      <c r="B2876" s="34"/>
    </row>
    <row r="2877" spans="2:2">
      <c r="B2877" s="34"/>
    </row>
    <row r="2878" spans="2:2">
      <c r="B2878" s="34"/>
    </row>
    <row r="2879" spans="2:2">
      <c r="B2879" s="34"/>
    </row>
    <row r="2880" spans="2:2">
      <c r="B2880" s="34"/>
    </row>
    <row r="2881" spans="2:2">
      <c r="B2881" s="34"/>
    </row>
    <row r="2882" spans="2:2">
      <c r="B2882" s="34"/>
    </row>
    <row r="2883" spans="2:2">
      <c r="B2883" s="34"/>
    </row>
    <row r="2884" spans="2:2">
      <c r="B2884" s="34"/>
    </row>
    <row r="2885" spans="2:2">
      <c r="B2885" s="34"/>
    </row>
    <row r="2886" spans="2:2">
      <c r="B2886" s="34"/>
    </row>
    <row r="2887" spans="2:2">
      <c r="B2887" s="34"/>
    </row>
    <row r="2888" spans="2:2">
      <c r="B2888" s="34"/>
    </row>
    <row r="2889" spans="2:2">
      <c r="B2889" s="34"/>
    </row>
    <row r="2890" spans="2:2">
      <c r="B2890" s="34"/>
    </row>
    <row r="2891" spans="2:2">
      <c r="B2891" s="34"/>
    </row>
    <row r="2892" spans="2:2">
      <c r="B2892" s="34"/>
    </row>
    <row r="2893" spans="2:2">
      <c r="B2893" s="34"/>
    </row>
    <row r="2894" spans="2:2">
      <c r="B2894" s="34"/>
    </row>
    <row r="2895" spans="2:2">
      <c r="B2895" s="34"/>
    </row>
    <row r="2896" spans="2:2">
      <c r="B2896" s="34"/>
    </row>
    <row r="2897" spans="2:2">
      <c r="B2897" s="34"/>
    </row>
    <row r="2898" spans="2:2">
      <c r="B2898" s="34"/>
    </row>
    <row r="2899" spans="2:2">
      <c r="B2899" s="34"/>
    </row>
    <row r="2900" spans="2:2">
      <c r="B2900" s="34"/>
    </row>
    <row r="2901" spans="2:2">
      <c r="B2901" s="34"/>
    </row>
    <row r="2902" spans="2:2">
      <c r="B2902" s="34"/>
    </row>
    <row r="2903" spans="2:2">
      <c r="B2903" s="34"/>
    </row>
    <row r="2904" spans="2:2">
      <c r="B2904" s="34"/>
    </row>
    <row r="2905" spans="2:2">
      <c r="B2905" s="34"/>
    </row>
    <row r="2906" spans="2:2">
      <c r="B2906" s="34"/>
    </row>
    <row r="2907" spans="2:2">
      <c r="B2907" s="34"/>
    </row>
    <row r="2908" spans="2:2">
      <c r="B2908" s="34"/>
    </row>
    <row r="2909" spans="2:2">
      <c r="B2909" s="34"/>
    </row>
    <row r="2910" spans="2:2">
      <c r="B2910" s="34"/>
    </row>
    <row r="2911" spans="2:2">
      <c r="B2911" s="34"/>
    </row>
    <row r="2912" spans="2:2">
      <c r="B2912" s="34"/>
    </row>
    <row r="2913" spans="2:2">
      <c r="B2913" s="34"/>
    </row>
    <row r="2914" spans="2:2">
      <c r="B2914" s="34"/>
    </row>
    <row r="2915" spans="2:2">
      <c r="B2915" s="34"/>
    </row>
    <row r="2916" spans="2:2">
      <c r="B2916" s="34"/>
    </row>
    <row r="2917" spans="2:2">
      <c r="B2917" s="34"/>
    </row>
    <row r="2918" spans="2:2">
      <c r="B2918" s="34"/>
    </row>
    <row r="2919" spans="2:2">
      <c r="B2919" s="34"/>
    </row>
    <row r="2920" spans="2:2">
      <c r="B2920" s="34"/>
    </row>
    <row r="2921" spans="2:2">
      <c r="B2921" s="34"/>
    </row>
    <row r="2922" spans="2:2">
      <c r="B2922" s="34"/>
    </row>
    <row r="2923" spans="2:2">
      <c r="B2923" s="34"/>
    </row>
    <row r="2924" spans="2:2">
      <c r="B2924" s="34"/>
    </row>
    <row r="2925" spans="2:2">
      <c r="B2925" s="34"/>
    </row>
    <row r="2926" spans="2:2">
      <c r="B2926" s="34"/>
    </row>
    <row r="2927" spans="2:2">
      <c r="B2927" s="34"/>
    </row>
    <row r="2928" spans="2:2">
      <c r="B2928" s="34"/>
    </row>
    <row r="2929" spans="2:2">
      <c r="B2929" s="34"/>
    </row>
    <row r="2930" spans="2:2">
      <c r="B2930" s="34"/>
    </row>
    <row r="2931" spans="2:2">
      <c r="B2931" s="34"/>
    </row>
    <row r="2932" spans="2:2">
      <c r="B2932" s="34"/>
    </row>
    <row r="2933" spans="2:2">
      <c r="B2933" s="34"/>
    </row>
    <row r="2934" spans="2:2">
      <c r="B2934" s="34"/>
    </row>
    <row r="2935" spans="2:2">
      <c r="B2935" s="34"/>
    </row>
    <row r="2936" spans="2:2">
      <c r="B2936" s="34"/>
    </row>
    <row r="2937" spans="2:2">
      <c r="B2937" s="34"/>
    </row>
    <row r="2938" spans="2:2">
      <c r="B2938" s="34"/>
    </row>
    <row r="2939" spans="2:2">
      <c r="B2939" s="34"/>
    </row>
    <row r="2940" spans="2:2">
      <c r="B2940" s="34"/>
    </row>
    <row r="2941" spans="2:2">
      <c r="B2941" s="34"/>
    </row>
    <row r="2942" spans="2:2">
      <c r="B2942" s="34"/>
    </row>
    <row r="2943" spans="2:2">
      <c r="B2943" s="34"/>
    </row>
    <row r="2944" spans="2:2">
      <c r="B2944" s="34"/>
    </row>
    <row r="2945" spans="2:2">
      <c r="B2945" s="34"/>
    </row>
    <row r="2946" spans="2:2">
      <c r="B2946" s="34"/>
    </row>
    <row r="2947" spans="2:2">
      <c r="B2947" s="34"/>
    </row>
    <row r="2948" spans="2:2">
      <c r="B2948" s="34"/>
    </row>
    <row r="2949" spans="2:2">
      <c r="B2949" s="34"/>
    </row>
    <row r="2950" spans="2:2">
      <c r="B2950" s="34"/>
    </row>
    <row r="2951" spans="2:2">
      <c r="B2951" s="34"/>
    </row>
    <row r="2952" spans="2:2">
      <c r="B2952" s="34"/>
    </row>
    <row r="2953" spans="2:2">
      <c r="B2953" s="34"/>
    </row>
    <row r="2954" spans="2:2">
      <c r="B2954" s="34"/>
    </row>
    <row r="2955" spans="2:2">
      <c r="B2955" s="34"/>
    </row>
    <row r="2956" spans="2:2">
      <c r="B2956" s="34"/>
    </row>
    <row r="2957" spans="2:2">
      <c r="B2957" s="34"/>
    </row>
    <row r="2958" spans="2:2">
      <c r="B2958" s="34"/>
    </row>
    <row r="2959" spans="2:2">
      <c r="B2959" s="34"/>
    </row>
    <row r="2960" spans="2:2">
      <c r="B2960" s="34"/>
    </row>
    <row r="2961" spans="2:2">
      <c r="B2961" s="34"/>
    </row>
    <row r="2962" spans="2:2">
      <c r="B2962" s="34"/>
    </row>
    <row r="2963" spans="2:2">
      <c r="B2963" s="34"/>
    </row>
    <row r="2964" spans="2:2">
      <c r="B2964" s="34"/>
    </row>
    <row r="2965" spans="2:2">
      <c r="B2965" s="34"/>
    </row>
    <row r="2966" spans="2:2">
      <c r="B2966" s="34"/>
    </row>
    <row r="2967" spans="2:2">
      <c r="B2967" s="34"/>
    </row>
    <row r="2968" spans="2:2">
      <c r="B2968" s="34"/>
    </row>
    <row r="2969" spans="2:2">
      <c r="B2969" s="34"/>
    </row>
    <row r="2970" spans="2:2">
      <c r="B2970" s="34"/>
    </row>
    <row r="2971" spans="2:2">
      <c r="B2971" s="34"/>
    </row>
    <row r="2972" spans="2:2">
      <c r="B2972" s="34"/>
    </row>
    <row r="2973" spans="2:2">
      <c r="B2973" s="34"/>
    </row>
    <row r="2974" spans="2:2">
      <c r="B2974" s="34"/>
    </row>
    <row r="2975" spans="2:2">
      <c r="B2975" s="34"/>
    </row>
    <row r="2976" spans="2:2">
      <c r="B2976" s="34"/>
    </row>
    <row r="2977" spans="2:2">
      <c r="B2977" s="34"/>
    </row>
    <row r="2978" spans="2:2">
      <c r="B2978" s="34"/>
    </row>
    <row r="2979" spans="2:2">
      <c r="B2979" s="34"/>
    </row>
    <row r="2980" spans="2:2">
      <c r="B2980" s="34"/>
    </row>
    <row r="2981" spans="2:2">
      <c r="B2981" s="34"/>
    </row>
    <row r="2982" spans="2:2">
      <c r="B2982" s="34"/>
    </row>
    <row r="2983" spans="2:2">
      <c r="B2983" s="34"/>
    </row>
    <row r="2984" spans="2:2">
      <c r="B2984" s="34"/>
    </row>
    <row r="2985" spans="2:2">
      <c r="B2985" s="34"/>
    </row>
    <row r="2986" spans="2:2">
      <c r="B2986" s="34"/>
    </row>
    <row r="2987" spans="2:2">
      <c r="B2987" s="34"/>
    </row>
    <row r="2988" spans="2:2">
      <c r="B2988" s="34"/>
    </row>
    <row r="2989" spans="2:2">
      <c r="B2989" s="34"/>
    </row>
    <row r="2990" spans="2:2">
      <c r="B2990" s="34"/>
    </row>
    <row r="2991" spans="2:2">
      <c r="B2991" s="34"/>
    </row>
    <row r="2992" spans="2:2">
      <c r="B2992" s="34"/>
    </row>
    <row r="2993" spans="2:2">
      <c r="B2993" s="34"/>
    </row>
    <row r="2994" spans="2:2">
      <c r="B2994" s="34"/>
    </row>
    <row r="2995" spans="2:2">
      <c r="B2995" s="34"/>
    </row>
    <row r="2996" spans="2:2">
      <c r="B2996" s="34"/>
    </row>
    <row r="2997" spans="2:2">
      <c r="B2997" s="34"/>
    </row>
    <row r="2998" spans="2:2">
      <c r="B2998" s="34"/>
    </row>
    <row r="2999" spans="2:2">
      <c r="B2999" s="34"/>
    </row>
    <row r="3000" spans="2:2">
      <c r="B3000" s="34"/>
    </row>
    <row r="3001" spans="2:2">
      <c r="B3001" s="34"/>
    </row>
    <row r="3002" spans="2:2">
      <c r="B3002" s="34"/>
    </row>
    <row r="3003" spans="2:2">
      <c r="B3003" s="34"/>
    </row>
    <row r="3004" spans="2:2">
      <c r="B3004" s="34"/>
    </row>
    <row r="3005" spans="2:2">
      <c r="B3005" s="34"/>
    </row>
    <row r="3006" spans="2:2">
      <c r="B3006" s="34"/>
    </row>
    <row r="3007" spans="2:2">
      <c r="B3007" s="34"/>
    </row>
    <row r="3008" spans="2:2">
      <c r="B3008" s="34"/>
    </row>
    <row r="3009" spans="2:2">
      <c r="B3009" s="34"/>
    </row>
    <row r="3010" spans="2:2">
      <c r="B3010" s="34"/>
    </row>
    <row r="3011" spans="2:2">
      <c r="B3011" s="34"/>
    </row>
    <row r="3012" spans="2:2">
      <c r="B3012" s="34"/>
    </row>
    <row r="3013" spans="2:2">
      <c r="B3013" s="34"/>
    </row>
    <row r="3014" spans="2:2">
      <c r="B3014" s="34"/>
    </row>
    <row r="3015" spans="2:2">
      <c r="B3015" s="34"/>
    </row>
    <row r="3016" spans="2:2">
      <c r="B3016" s="34"/>
    </row>
    <row r="3017" spans="2:2">
      <c r="B3017" s="34"/>
    </row>
    <row r="3018" spans="2:2">
      <c r="B3018" s="34"/>
    </row>
    <row r="3019" spans="2:2">
      <c r="B3019" s="34"/>
    </row>
    <row r="3020" spans="2:2">
      <c r="B3020" s="34"/>
    </row>
    <row r="3021" spans="2:2">
      <c r="B3021" s="34"/>
    </row>
    <row r="3022" spans="2:2">
      <c r="B3022" s="34"/>
    </row>
    <row r="3023" spans="2:2">
      <c r="B3023" s="34"/>
    </row>
    <row r="3024" spans="2:2">
      <c r="B3024" s="34"/>
    </row>
    <row r="3025" spans="2:2">
      <c r="B3025" s="34"/>
    </row>
    <row r="3026" spans="2:2">
      <c r="B3026" s="34"/>
    </row>
    <row r="3027" spans="2:2">
      <c r="B3027" s="34"/>
    </row>
    <row r="3028" spans="2:2">
      <c r="B3028" s="34"/>
    </row>
    <row r="3029" spans="2:2">
      <c r="B3029" s="34"/>
    </row>
    <row r="3030" spans="2:2">
      <c r="B3030" s="34"/>
    </row>
    <row r="3031" spans="2:2">
      <c r="B3031" s="34"/>
    </row>
    <row r="3032" spans="2:2">
      <c r="B3032" s="34"/>
    </row>
    <row r="3033" spans="2:2">
      <c r="B3033" s="34"/>
    </row>
    <row r="3034" spans="2:2">
      <c r="B3034" s="34"/>
    </row>
    <row r="3035" spans="2:2">
      <c r="B3035" s="34"/>
    </row>
    <row r="3036" spans="2:2">
      <c r="B3036" s="34"/>
    </row>
    <row r="3037" spans="2:2">
      <c r="B3037" s="34"/>
    </row>
    <row r="3038" spans="2:2">
      <c r="B3038" s="34"/>
    </row>
    <row r="3039" spans="2:2">
      <c r="B3039" s="34"/>
    </row>
    <row r="3040" spans="2:2">
      <c r="B3040" s="34"/>
    </row>
    <row r="3041" spans="2:2">
      <c r="B3041" s="34"/>
    </row>
    <row r="3042" spans="2:2">
      <c r="B3042" s="34"/>
    </row>
    <row r="3043" spans="2:2">
      <c r="B3043" s="34"/>
    </row>
    <row r="3044" spans="2:2">
      <c r="B3044" s="34"/>
    </row>
    <row r="3045" spans="2:2">
      <c r="B3045" s="34"/>
    </row>
    <row r="3046" spans="2:2">
      <c r="B3046" s="34"/>
    </row>
    <row r="3047" spans="2:2">
      <c r="B3047" s="34"/>
    </row>
    <row r="3048" spans="2:2">
      <c r="B3048" s="34"/>
    </row>
    <row r="3049" spans="2:2">
      <c r="B3049" s="34"/>
    </row>
    <row r="3050" spans="2:2">
      <c r="B3050" s="34"/>
    </row>
    <row r="3051" spans="2:2">
      <c r="B3051" s="34"/>
    </row>
    <row r="3052" spans="2:2">
      <c r="B3052" s="34"/>
    </row>
    <row r="3053" spans="2:2">
      <c r="B3053" s="34"/>
    </row>
    <row r="3054" spans="2:2">
      <c r="B3054" s="34"/>
    </row>
    <row r="3055" spans="2:2">
      <c r="B3055" s="34"/>
    </row>
    <row r="3056" spans="2:2">
      <c r="B3056" s="34"/>
    </row>
    <row r="3057" spans="2:2">
      <c r="B3057" s="34"/>
    </row>
    <row r="3058" spans="2:2">
      <c r="B3058" s="34"/>
    </row>
    <row r="3059" spans="2:2">
      <c r="B3059" s="34"/>
    </row>
    <row r="3060" spans="2:2">
      <c r="B3060" s="34"/>
    </row>
    <row r="3061" spans="2:2">
      <c r="B3061" s="34"/>
    </row>
    <row r="3062" spans="2:2">
      <c r="B3062" s="34"/>
    </row>
    <row r="3063" spans="2:2">
      <c r="B3063" s="34"/>
    </row>
    <row r="3064" spans="2:2">
      <c r="B3064" s="34"/>
    </row>
    <row r="3065" spans="2:2">
      <c r="B3065" s="34"/>
    </row>
    <row r="3066" spans="2:2">
      <c r="B3066" s="34"/>
    </row>
    <row r="3067" spans="2:2">
      <c r="B3067" s="34"/>
    </row>
    <row r="3068" spans="2:2">
      <c r="B3068" s="34"/>
    </row>
    <row r="3069" spans="2:2">
      <c r="B3069" s="34"/>
    </row>
    <row r="3070" spans="2:2">
      <c r="B3070" s="34"/>
    </row>
    <row r="3071" spans="2:2">
      <c r="B3071" s="34"/>
    </row>
    <row r="3072" spans="2:2">
      <c r="B3072" s="34"/>
    </row>
    <row r="3073" spans="2:2">
      <c r="B3073" s="34"/>
    </row>
    <row r="3074" spans="2:2">
      <c r="B3074" s="34"/>
    </row>
    <row r="3075" spans="2:2">
      <c r="B3075" s="34"/>
    </row>
    <row r="3076" spans="2:2">
      <c r="B3076" s="34"/>
    </row>
    <row r="3077" spans="2:2">
      <c r="B3077" s="34"/>
    </row>
    <row r="3078" spans="2:2">
      <c r="B3078" s="34"/>
    </row>
    <row r="3079" spans="2:2">
      <c r="B3079" s="34"/>
    </row>
    <row r="3080" spans="2:2">
      <c r="B3080" s="34"/>
    </row>
    <row r="3081" spans="2:2">
      <c r="B3081" s="34"/>
    </row>
    <row r="3082" spans="2:2">
      <c r="B3082" s="34"/>
    </row>
    <row r="3083" spans="2:2">
      <c r="B3083" s="34"/>
    </row>
    <row r="3084" spans="2:2">
      <c r="B3084" s="34"/>
    </row>
    <row r="3085" spans="2:2">
      <c r="B3085" s="34"/>
    </row>
    <row r="3086" spans="2:2">
      <c r="B3086" s="34"/>
    </row>
    <row r="3087" spans="2:2">
      <c r="B3087" s="34"/>
    </row>
    <row r="3088" spans="2:2">
      <c r="B3088" s="34"/>
    </row>
    <row r="3089" spans="2:2">
      <c r="B3089" s="34"/>
    </row>
    <row r="3090" spans="2:2">
      <c r="B3090" s="34"/>
    </row>
    <row r="3091" spans="2:2">
      <c r="B3091" s="34"/>
    </row>
    <row r="3092" spans="2:2">
      <c r="B3092" s="34"/>
    </row>
    <row r="3093" spans="2:2">
      <c r="B3093" s="34"/>
    </row>
    <row r="3094" spans="2:2">
      <c r="B3094" s="34"/>
    </row>
    <row r="3095" spans="2:2">
      <c r="B3095" s="34"/>
    </row>
    <row r="3096" spans="2:2">
      <c r="B3096" s="34"/>
    </row>
    <row r="3097" spans="2:2">
      <c r="B3097" s="34"/>
    </row>
    <row r="3098" spans="2:2">
      <c r="B3098" s="34"/>
    </row>
    <row r="3099" spans="2:2">
      <c r="B3099" s="34"/>
    </row>
    <row r="3100" spans="2:2">
      <c r="B3100" s="34"/>
    </row>
    <row r="3101" spans="2:2">
      <c r="B3101" s="34"/>
    </row>
    <row r="3102" spans="2:2">
      <c r="B3102" s="34"/>
    </row>
    <row r="3103" spans="2:2">
      <c r="B3103" s="34"/>
    </row>
    <row r="3104" spans="2:2">
      <c r="B3104" s="34"/>
    </row>
    <row r="3105" spans="2:2">
      <c r="B3105" s="34"/>
    </row>
    <row r="3106" spans="2:2">
      <c r="B3106" s="34"/>
    </row>
    <row r="3107" spans="2:2">
      <c r="B3107" s="34"/>
    </row>
    <row r="3108" spans="2:2">
      <c r="B3108" s="34"/>
    </row>
    <row r="3109" spans="2:2">
      <c r="B3109" s="34"/>
    </row>
    <row r="3110" spans="2:2">
      <c r="B3110" s="34"/>
    </row>
    <row r="3111" spans="2:2">
      <c r="B3111" s="34"/>
    </row>
    <row r="3112" spans="2:2">
      <c r="B3112" s="34"/>
    </row>
    <row r="3113" spans="2:2">
      <c r="B3113" s="34"/>
    </row>
    <row r="3114" spans="2:2">
      <c r="B3114" s="34"/>
    </row>
    <row r="3115" spans="2:2">
      <c r="B3115" s="34"/>
    </row>
    <row r="3116" spans="2:2">
      <c r="B3116" s="34"/>
    </row>
    <row r="3117" spans="2:2">
      <c r="B3117" s="34"/>
    </row>
    <row r="3118" spans="2:2">
      <c r="B3118" s="34"/>
    </row>
    <row r="3119" spans="2:2">
      <c r="B3119" s="34"/>
    </row>
    <row r="3120" spans="2:2">
      <c r="B3120" s="34"/>
    </row>
    <row r="3121" spans="2:2">
      <c r="B3121" s="34"/>
    </row>
    <row r="3122" spans="2:2">
      <c r="B3122" s="34"/>
    </row>
    <row r="3123" spans="2:2">
      <c r="B3123" s="34"/>
    </row>
    <row r="3124" spans="2:2">
      <c r="B3124" s="34"/>
    </row>
    <row r="3125" spans="2:2">
      <c r="B3125" s="34"/>
    </row>
    <row r="3126" spans="2:2">
      <c r="B3126" s="34"/>
    </row>
    <row r="3127" spans="2:2">
      <c r="B3127" s="34"/>
    </row>
    <row r="3128" spans="2:2">
      <c r="B3128" s="34"/>
    </row>
    <row r="3129" spans="2:2">
      <c r="B3129" s="34"/>
    </row>
    <row r="3130" spans="2:2">
      <c r="B3130" s="34"/>
    </row>
    <row r="3131" spans="2:2">
      <c r="B3131" s="34"/>
    </row>
    <row r="3132" spans="2:2">
      <c r="B3132" s="34"/>
    </row>
    <row r="3133" spans="2:2">
      <c r="B3133" s="34"/>
    </row>
    <row r="3134" spans="2:2">
      <c r="B3134" s="34"/>
    </row>
    <row r="3135" spans="2:2">
      <c r="B3135" s="34"/>
    </row>
    <row r="3136" spans="2:2">
      <c r="B3136" s="34"/>
    </row>
    <row r="3137" spans="2:2">
      <c r="B3137" s="34"/>
    </row>
    <row r="3138" spans="2:2">
      <c r="B3138" s="34"/>
    </row>
    <row r="3139" spans="2:2">
      <c r="B3139" s="34"/>
    </row>
    <row r="3140" spans="2:2">
      <c r="B3140" s="34"/>
    </row>
    <row r="3141" spans="2:2">
      <c r="B3141" s="34"/>
    </row>
    <row r="3142" spans="2:2">
      <c r="B3142" s="34"/>
    </row>
    <row r="3143" spans="2:2">
      <c r="B3143" s="34"/>
    </row>
    <row r="3144" spans="2:2">
      <c r="B3144" s="34"/>
    </row>
    <row r="3145" spans="2:2">
      <c r="B3145" s="34"/>
    </row>
    <row r="3146" spans="2:2">
      <c r="B3146" s="34"/>
    </row>
    <row r="3147" spans="2:2">
      <c r="B3147" s="34"/>
    </row>
    <row r="3148" spans="2:2">
      <c r="B3148" s="34"/>
    </row>
    <row r="3149" spans="2:2">
      <c r="B3149" s="34"/>
    </row>
    <row r="3150" spans="2:2">
      <c r="B3150" s="34"/>
    </row>
    <row r="3151" spans="2:2">
      <c r="B3151" s="34"/>
    </row>
    <row r="3152" spans="2:2">
      <c r="B3152" s="34"/>
    </row>
    <row r="3153" spans="2:2">
      <c r="B3153" s="34"/>
    </row>
    <row r="3154" spans="2:2">
      <c r="B3154" s="34"/>
    </row>
    <row r="3155" spans="2:2">
      <c r="B3155" s="34"/>
    </row>
    <row r="3156" spans="2:2">
      <c r="B3156" s="34"/>
    </row>
    <row r="3157" spans="2:2">
      <c r="B3157" s="34"/>
    </row>
    <row r="3158" spans="2:2">
      <c r="B3158" s="34"/>
    </row>
    <row r="3159" spans="2:2">
      <c r="B3159" s="34"/>
    </row>
    <row r="3160" spans="2:2">
      <c r="B3160" s="34"/>
    </row>
    <row r="3161" spans="2:2">
      <c r="B3161" s="34"/>
    </row>
    <row r="3162" spans="2:2">
      <c r="B3162" s="34"/>
    </row>
    <row r="3163" spans="2:2">
      <c r="B3163" s="34"/>
    </row>
    <row r="3164" spans="2:2">
      <c r="B3164" s="34"/>
    </row>
    <row r="3165" spans="2:2">
      <c r="B3165" s="34"/>
    </row>
    <row r="3166" spans="2:2">
      <c r="B3166" s="34"/>
    </row>
    <row r="3167" spans="2:2">
      <c r="B3167" s="34"/>
    </row>
    <row r="3168" spans="2:2">
      <c r="B3168" s="34"/>
    </row>
    <row r="3169" spans="2:2">
      <c r="B3169" s="34"/>
    </row>
    <row r="3170" spans="2:2">
      <c r="B3170" s="34"/>
    </row>
    <row r="3171" spans="2:2">
      <c r="B3171" s="34"/>
    </row>
    <row r="3172" spans="2:2">
      <c r="B3172" s="34"/>
    </row>
    <row r="3173" spans="2:2">
      <c r="B3173" s="34"/>
    </row>
    <row r="3174" spans="2:2">
      <c r="B3174" s="34"/>
    </row>
    <row r="3175" spans="2:2">
      <c r="B3175" s="34"/>
    </row>
    <row r="3176" spans="2:2">
      <c r="B3176" s="34"/>
    </row>
    <row r="3177" spans="2:2">
      <c r="B3177" s="34"/>
    </row>
    <row r="3178" spans="2:2">
      <c r="B3178" s="34"/>
    </row>
    <row r="3179" spans="2:2">
      <c r="B3179" s="34"/>
    </row>
    <row r="3180" spans="2:2">
      <c r="B3180" s="34"/>
    </row>
    <row r="3181" spans="2:2">
      <c r="B3181" s="34"/>
    </row>
    <row r="3182" spans="2:2">
      <c r="B3182" s="34"/>
    </row>
    <row r="3183" spans="2:2">
      <c r="B3183" s="34"/>
    </row>
    <row r="3184" spans="2:2">
      <c r="B3184" s="34"/>
    </row>
    <row r="3185" spans="2:2">
      <c r="B3185" s="34"/>
    </row>
    <row r="3186" spans="2:2">
      <c r="B3186" s="34"/>
    </row>
    <row r="3187" spans="2:2">
      <c r="B3187" s="34"/>
    </row>
    <row r="3188" spans="2:2">
      <c r="B3188" s="34"/>
    </row>
    <row r="3189" spans="2:2">
      <c r="B3189" s="34"/>
    </row>
    <row r="3190" spans="2:2">
      <c r="B3190" s="34"/>
    </row>
    <row r="3191" spans="2:2">
      <c r="B3191" s="34"/>
    </row>
    <row r="3192" spans="2:2">
      <c r="B3192" s="34"/>
    </row>
    <row r="3193" spans="2:2">
      <c r="B3193" s="34"/>
    </row>
    <row r="3194" spans="2:2">
      <c r="B3194" s="34"/>
    </row>
    <row r="3195" spans="2:2">
      <c r="B3195" s="34"/>
    </row>
    <row r="3196" spans="2:2">
      <c r="B3196" s="34"/>
    </row>
    <row r="3197" spans="2:2">
      <c r="B3197" s="34"/>
    </row>
    <row r="3198" spans="2:2">
      <c r="B3198" s="34"/>
    </row>
    <row r="3199" spans="2:2">
      <c r="B3199" s="34"/>
    </row>
    <row r="3200" spans="2:2">
      <c r="B3200" s="34"/>
    </row>
    <row r="3201" spans="2:2">
      <c r="B3201" s="34"/>
    </row>
    <row r="3202" spans="2:2">
      <c r="B3202" s="34"/>
    </row>
    <row r="3203" spans="2:2">
      <c r="B3203" s="34"/>
    </row>
    <row r="3204" spans="2:2">
      <c r="B3204" s="34"/>
    </row>
    <row r="3205" spans="2:2">
      <c r="B3205" s="34"/>
    </row>
    <row r="3206" spans="2:2">
      <c r="B3206" s="34"/>
    </row>
    <row r="3207" spans="2:2">
      <c r="B3207" s="34"/>
    </row>
    <row r="3208" spans="2:2">
      <c r="B3208" s="34"/>
    </row>
    <row r="3209" spans="2:2">
      <c r="B3209" s="34"/>
    </row>
    <row r="3210" spans="2:2">
      <c r="B3210" s="34"/>
    </row>
    <row r="3211" spans="2:2">
      <c r="B3211" s="34"/>
    </row>
    <row r="3212" spans="2:2">
      <c r="B3212" s="34"/>
    </row>
    <row r="3213" spans="2:2">
      <c r="B3213" s="34"/>
    </row>
    <row r="3214" spans="2:2">
      <c r="B3214" s="34"/>
    </row>
    <row r="3215" spans="2:2">
      <c r="B3215" s="34"/>
    </row>
    <row r="3216" spans="2:2">
      <c r="B3216" s="34"/>
    </row>
    <row r="3217" spans="2:2">
      <c r="B3217" s="34"/>
    </row>
    <row r="3218" spans="2:2">
      <c r="B3218" s="34"/>
    </row>
    <row r="3219" spans="2:2">
      <c r="B3219" s="34"/>
    </row>
    <row r="3220" spans="2:2">
      <c r="B3220" s="34"/>
    </row>
    <row r="3221" spans="2:2">
      <c r="B3221" s="34"/>
    </row>
    <row r="3222" spans="2:2">
      <c r="B3222" s="34"/>
    </row>
    <row r="3223" spans="2:2">
      <c r="B3223" s="34"/>
    </row>
    <row r="3224" spans="2:2">
      <c r="B3224" s="34"/>
    </row>
    <row r="3225" spans="2:2">
      <c r="B3225" s="34"/>
    </row>
    <row r="3226" spans="2:2">
      <c r="B3226" s="34"/>
    </row>
    <row r="3227" spans="2:2">
      <c r="B3227" s="34"/>
    </row>
    <row r="3228" spans="2:2">
      <c r="B3228" s="34"/>
    </row>
    <row r="3229" spans="2:2">
      <c r="B3229" s="34"/>
    </row>
    <row r="3230" spans="2:2">
      <c r="B3230" s="34"/>
    </row>
    <row r="3231" spans="2:2">
      <c r="B3231" s="34"/>
    </row>
    <row r="3232" spans="2:2">
      <c r="B3232" s="34"/>
    </row>
    <row r="3233" spans="2:2">
      <c r="B3233" s="34"/>
    </row>
    <row r="3234" spans="2:2">
      <c r="B3234" s="34"/>
    </row>
    <row r="3235" spans="2:2">
      <c r="B3235" s="34"/>
    </row>
    <row r="3236" spans="2:2">
      <c r="B3236" s="34"/>
    </row>
    <row r="3237" spans="2:2">
      <c r="B3237" s="34"/>
    </row>
    <row r="3238" spans="2:2">
      <c r="B3238" s="34"/>
    </row>
    <row r="3239" spans="2:2">
      <c r="B3239" s="34"/>
    </row>
    <row r="3240" spans="2:2">
      <c r="B3240" s="34"/>
    </row>
    <row r="3241" spans="2:2">
      <c r="B3241" s="34"/>
    </row>
    <row r="3242" spans="2:2">
      <c r="B3242" s="34"/>
    </row>
    <row r="3243" spans="2:2">
      <c r="B3243" s="34"/>
    </row>
    <row r="3244" spans="2:2">
      <c r="B3244" s="34"/>
    </row>
    <row r="3245" spans="2:2">
      <c r="B3245" s="34"/>
    </row>
    <row r="3246" spans="2:2">
      <c r="B3246" s="34"/>
    </row>
    <row r="3247" spans="2:2">
      <c r="B3247" s="34"/>
    </row>
    <row r="3248" spans="2:2">
      <c r="B3248" s="34"/>
    </row>
    <row r="3249" spans="2:2">
      <c r="B3249" s="34"/>
    </row>
    <row r="3250" spans="2:2">
      <c r="B3250" s="34"/>
    </row>
    <row r="3251" spans="2:2">
      <c r="B3251" s="34"/>
    </row>
    <row r="3252" spans="2:2">
      <c r="B3252" s="34"/>
    </row>
    <row r="3253" spans="2:2">
      <c r="B3253" s="34"/>
    </row>
    <row r="3254" spans="2:2">
      <c r="B3254" s="34"/>
    </row>
    <row r="3255" spans="2:2">
      <c r="B3255" s="34"/>
    </row>
    <row r="3256" spans="2:2">
      <c r="B3256" s="34"/>
    </row>
    <row r="3257" spans="2:2">
      <c r="B3257" s="34"/>
    </row>
    <row r="3258" spans="2:2">
      <c r="B3258" s="34"/>
    </row>
    <row r="3259" spans="2:2">
      <c r="B3259" s="34"/>
    </row>
    <row r="3260" spans="2:2">
      <c r="B3260" s="34"/>
    </row>
    <row r="3261" spans="2:2">
      <c r="B3261" s="34"/>
    </row>
    <row r="3262" spans="2:2">
      <c r="B3262" s="34"/>
    </row>
    <row r="3263" spans="2:2">
      <c r="B3263" s="34"/>
    </row>
    <row r="3264" spans="2:2">
      <c r="B3264" s="34"/>
    </row>
    <row r="3265" spans="2:2">
      <c r="B3265" s="34"/>
    </row>
    <row r="3266" spans="2:2">
      <c r="B3266" s="34"/>
    </row>
    <row r="3267" spans="2:2">
      <c r="B3267" s="34"/>
    </row>
    <row r="3268" spans="2:2">
      <c r="B3268" s="34"/>
    </row>
    <row r="3269" spans="2:2">
      <c r="B3269" s="34"/>
    </row>
    <row r="3270" spans="2:2">
      <c r="B3270" s="34"/>
    </row>
    <row r="3271" spans="2:2">
      <c r="B3271" s="34"/>
    </row>
    <row r="3272" spans="2:2">
      <c r="B3272" s="34"/>
    </row>
    <row r="3273" spans="2:2">
      <c r="B3273" s="34"/>
    </row>
    <row r="3274" spans="2:2">
      <c r="B3274" s="34"/>
    </row>
    <row r="3275" spans="2:2">
      <c r="B3275" s="34"/>
    </row>
    <row r="3276" spans="2:2">
      <c r="B3276" s="34"/>
    </row>
    <row r="3277" spans="2:2">
      <c r="B3277" s="34"/>
    </row>
    <row r="3278" spans="2:2">
      <c r="B3278" s="34"/>
    </row>
    <row r="3279" spans="2:2">
      <c r="B3279" s="34"/>
    </row>
    <row r="3280" spans="2:2">
      <c r="B3280" s="34"/>
    </row>
    <row r="3281" spans="2:2">
      <c r="B3281" s="34"/>
    </row>
    <row r="3282" spans="2:2">
      <c r="B3282" s="34"/>
    </row>
    <row r="3283" spans="2:2">
      <c r="B3283" s="34"/>
    </row>
    <row r="3284" spans="2:2">
      <c r="B3284" s="34"/>
    </row>
    <row r="3285" spans="2:2">
      <c r="B3285" s="34"/>
    </row>
    <row r="3286" spans="2:2">
      <c r="B3286" s="34"/>
    </row>
    <row r="3287" spans="2:2">
      <c r="B3287" s="34"/>
    </row>
    <row r="3288" spans="2:2">
      <c r="B3288" s="34"/>
    </row>
    <row r="3289" spans="2:2">
      <c r="B3289" s="34"/>
    </row>
    <row r="3290" spans="2:2">
      <c r="B3290" s="34"/>
    </row>
    <row r="3291" spans="2:2">
      <c r="B3291" s="34"/>
    </row>
    <row r="3292" spans="2:2">
      <c r="B3292" s="34"/>
    </row>
    <row r="3293" spans="2:2">
      <c r="B3293" s="34"/>
    </row>
    <row r="3294" spans="2:2">
      <c r="B3294" s="34"/>
    </row>
    <row r="3295" spans="2:2">
      <c r="B3295" s="34"/>
    </row>
    <row r="3296" spans="2:2">
      <c r="B3296" s="34"/>
    </row>
    <row r="3297" spans="2:2">
      <c r="B3297" s="34"/>
    </row>
    <row r="3298" spans="2:2">
      <c r="B3298" s="34"/>
    </row>
    <row r="3299" spans="2:2">
      <c r="B3299" s="34"/>
    </row>
    <row r="3300" spans="2:2">
      <c r="B3300" s="34"/>
    </row>
    <row r="3301" spans="2:2">
      <c r="B3301" s="34"/>
    </row>
    <row r="3302" spans="2:2">
      <c r="B3302" s="34"/>
    </row>
    <row r="3303" spans="2:2">
      <c r="B3303" s="34"/>
    </row>
    <row r="3304" spans="2:2">
      <c r="B3304" s="34"/>
    </row>
    <row r="3305" spans="2:2">
      <c r="B3305" s="34"/>
    </row>
    <row r="3306" spans="2:2">
      <c r="B3306" s="34"/>
    </row>
    <row r="3307" spans="2:2">
      <c r="B3307" s="34"/>
    </row>
    <row r="3308" spans="2:2">
      <c r="B3308" s="34"/>
    </row>
    <row r="3309" spans="2:2">
      <c r="B3309" s="34"/>
    </row>
    <row r="3310" spans="2:2">
      <c r="B3310" s="34"/>
    </row>
    <row r="3311" spans="2:2">
      <c r="B3311" s="34"/>
    </row>
    <row r="3312" spans="2:2">
      <c r="B3312" s="34"/>
    </row>
    <row r="3313" spans="2:2">
      <c r="B3313" s="34"/>
    </row>
    <row r="3314" spans="2:2">
      <c r="B3314" s="34"/>
    </row>
    <row r="3315" spans="2:2">
      <c r="B3315" s="34"/>
    </row>
    <row r="3316" spans="2:2">
      <c r="B3316" s="34"/>
    </row>
    <row r="3317" spans="2:2">
      <c r="B3317" s="34"/>
    </row>
    <row r="3318" spans="2:2">
      <c r="B3318" s="34"/>
    </row>
    <row r="3319" spans="2:2">
      <c r="B3319" s="34"/>
    </row>
    <row r="3320" spans="2:2">
      <c r="B3320" s="34"/>
    </row>
    <row r="3321" spans="2:2">
      <c r="B3321" s="34"/>
    </row>
    <row r="3322" spans="2:2">
      <c r="B3322" s="34"/>
    </row>
    <row r="3323" spans="2:2">
      <c r="B3323" s="34"/>
    </row>
    <row r="3324" spans="2:2">
      <c r="B3324" s="34"/>
    </row>
    <row r="3325" spans="2:2">
      <c r="B3325" s="34"/>
    </row>
    <row r="3326" spans="2:2">
      <c r="B3326" s="34"/>
    </row>
    <row r="3327" spans="2:2">
      <c r="B3327" s="34"/>
    </row>
    <row r="3328" spans="2:2">
      <c r="B3328" s="34"/>
    </row>
    <row r="3329" spans="2:2">
      <c r="B3329" s="34"/>
    </row>
    <row r="3330" spans="2:2">
      <c r="B3330" s="34"/>
    </row>
    <row r="3331" spans="2:2">
      <c r="B3331" s="34"/>
    </row>
    <row r="3332" spans="2:2">
      <c r="B3332" s="34"/>
    </row>
    <row r="3333" spans="2:2">
      <c r="B3333" s="34"/>
    </row>
    <row r="3334" spans="2:2">
      <c r="B3334" s="34"/>
    </row>
    <row r="3335" spans="2:2">
      <c r="B3335" s="34"/>
    </row>
    <row r="3336" spans="2:2">
      <c r="B3336" s="34"/>
    </row>
    <row r="3337" spans="2:2">
      <c r="B3337" s="34"/>
    </row>
    <row r="3338" spans="2:2">
      <c r="B3338" s="34"/>
    </row>
    <row r="3339" spans="2:2">
      <c r="B3339" s="34"/>
    </row>
    <row r="3340" spans="2:2">
      <c r="B3340" s="34"/>
    </row>
    <row r="3341" spans="2:2">
      <c r="B3341" s="34"/>
    </row>
    <row r="3342" spans="2:2">
      <c r="B3342" s="34"/>
    </row>
    <row r="3343" spans="2:2">
      <c r="B3343" s="34"/>
    </row>
    <row r="3344" spans="2:2">
      <c r="B3344" s="34"/>
    </row>
    <row r="3345" spans="2:2">
      <c r="B3345" s="34"/>
    </row>
    <row r="3346" spans="2:2">
      <c r="B3346" s="34"/>
    </row>
    <row r="3347" spans="2:2">
      <c r="B3347" s="34"/>
    </row>
    <row r="3348" spans="2:2">
      <c r="B3348" s="34"/>
    </row>
    <row r="3349" spans="2:2">
      <c r="B3349" s="34"/>
    </row>
    <row r="3350" spans="2:2">
      <c r="B3350" s="34"/>
    </row>
    <row r="3351" spans="2:2">
      <c r="B3351" s="34"/>
    </row>
    <row r="3352" spans="2:2">
      <c r="B3352" s="34"/>
    </row>
    <row r="3353" spans="2:2">
      <c r="B3353" s="34"/>
    </row>
    <row r="3354" spans="2:2">
      <c r="B3354" s="34"/>
    </row>
    <row r="3355" spans="2:2">
      <c r="B3355" s="34"/>
    </row>
    <row r="3356" spans="2:2">
      <c r="B3356" s="34"/>
    </row>
    <row r="3357" spans="2:2">
      <c r="B3357" s="34"/>
    </row>
    <row r="3358" spans="2:2">
      <c r="B3358" s="34"/>
    </row>
    <row r="3359" spans="2:2">
      <c r="B3359" s="34"/>
    </row>
    <row r="3360" spans="2:2">
      <c r="B3360" s="34"/>
    </row>
    <row r="3361" spans="2:2">
      <c r="B3361" s="34"/>
    </row>
    <row r="3362" spans="2:2">
      <c r="B3362" s="34"/>
    </row>
    <row r="3363" spans="2:2">
      <c r="B3363" s="34"/>
    </row>
    <row r="3364" spans="2:2">
      <c r="B3364" s="34"/>
    </row>
    <row r="3365" spans="2:2">
      <c r="B3365" s="34"/>
    </row>
    <row r="3366" spans="2:2">
      <c r="B3366" s="34"/>
    </row>
    <row r="3367" spans="2:2">
      <c r="B3367" s="34"/>
    </row>
    <row r="3368" spans="2:2">
      <c r="B3368" s="34"/>
    </row>
    <row r="3369" spans="2:2">
      <c r="B3369" s="34"/>
    </row>
    <row r="3370" spans="2:2">
      <c r="B3370" s="34"/>
    </row>
    <row r="3371" spans="2:2">
      <c r="B3371" s="34"/>
    </row>
    <row r="3372" spans="2:2">
      <c r="B3372" s="34"/>
    </row>
    <row r="3373" spans="2:2">
      <c r="B3373" s="34"/>
    </row>
    <row r="3374" spans="2:2">
      <c r="B3374" s="34"/>
    </row>
    <row r="3375" spans="2:2">
      <c r="B3375" s="34"/>
    </row>
    <row r="3376" spans="2:2">
      <c r="B3376" s="34"/>
    </row>
    <row r="3377" spans="2:2">
      <c r="B3377" s="34"/>
    </row>
    <row r="3378" spans="2:2">
      <c r="B3378" s="34"/>
    </row>
    <row r="3379" spans="2:2">
      <c r="B3379" s="34"/>
    </row>
    <row r="3380" spans="2:2">
      <c r="B3380" s="34"/>
    </row>
    <row r="3381" spans="2:2">
      <c r="B3381" s="34"/>
    </row>
    <row r="3382" spans="2:2">
      <c r="B3382" s="34"/>
    </row>
    <row r="3383" spans="2:2">
      <c r="B3383" s="34"/>
    </row>
    <row r="3384" spans="2:2">
      <c r="B3384" s="34"/>
    </row>
    <row r="3385" spans="2:2">
      <c r="B3385" s="34"/>
    </row>
    <row r="3386" spans="2:2">
      <c r="B3386" s="34"/>
    </row>
    <row r="3387" spans="2:2">
      <c r="B3387" s="34"/>
    </row>
    <row r="3388" spans="2:2">
      <c r="B3388" s="34"/>
    </row>
    <row r="3389" spans="2:2">
      <c r="B3389" s="34"/>
    </row>
    <row r="3390" spans="2:2">
      <c r="B3390" s="34"/>
    </row>
    <row r="3391" spans="2:2">
      <c r="B3391" s="34"/>
    </row>
    <row r="3392" spans="2:2">
      <c r="B3392" s="34"/>
    </row>
    <row r="3393" spans="2:2">
      <c r="B3393" s="34"/>
    </row>
    <row r="3394" spans="2:2">
      <c r="B3394" s="34"/>
    </row>
    <row r="3395" spans="2:2">
      <c r="B3395" s="34"/>
    </row>
    <row r="3396" spans="2:2">
      <c r="B3396" s="34"/>
    </row>
    <row r="3397" spans="2:2">
      <c r="B3397" s="34"/>
    </row>
    <row r="3398" spans="2:2">
      <c r="B3398" s="34"/>
    </row>
    <row r="3399" spans="2:2">
      <c r="B3399" s="34"/>
    </row>
    <row r="3400" spans="2:2">
      <c r="B3400" s="34"/>
    </row>
    <row r="3401" spans="2:2">
      <c r="B3401" s="34"/>
    </row>
    <row r="3402" spans="2:2">
      <c r="B3402" s="34"/>
    </row>
    <row r="3403" spans="2:2">
      <c r="B3403" s="34"/>
    </row>
    <row r="3404" spans="2:2">
      <c r="B3404" s="34"/>
    </row>
    <row r="3405" spans="2:2">
      <c r="B3405" s="34"/>
    </row>
    <row r="3406" spans="2:2">
      <c r="B3406" s="34"/>
    </row>
    <row r="3407" spans="2:2">
      <c r="B3407" s="34"/>
    </row>
    <row r="3408" spans="2:2">
      <c r="B3408" s="34"/>
    </row>
    <row r="3409" spans="2:2">
      <c r="B3409" s="34"/>
    </row>
    <row r="3410" spans="2:2">
      <c r="B3410" s="34"/>
    </row>
    <row r="3411" spans="2:2">
      <c r="B3411" s="34"/>
    </row>
    <row r="3412" spans="2:2">
      <c r="B3412" s="34"/>
    </row>
    <row r="3413" spans="2:2">
      <c r="B3413" s="34"/>
    </row>
    <row r="3414" spans="2:2">
      <c r="B3414" s="34"/>
    </row>
    <row r="3415" spans="2:2">
      <c r="B3415" s="34"/>
    </row>
    <row r="3416" spans="2:2">
      <c r="B3416" s="34"/>
    </row>
    <row r="3417" spans="2:2">
      <c r="B3417" s="34"/>
    </row>
    <row r="3418" spans="2:2">
      <c r="B3418" s="34"/>
    </row>
    <row r="3419" spans="2:2">
      <c r="B3419" s="34"/>
    </row>
    <row r="3420" spans="2:2">
      <c r="B3420" s="34"/>
    </row>
    <row r="3421" spans="2:2">
      <c r="B3421" s="34"/>
    </row>
    <row r="3422" spans="2:2">
      <c r="B3422" s="34"/>
    </row>
    <row r="3423" spans="2:2">
      <c r="B3423" s="34"/>
    </row>
    <row r="3424" spans="2:2">
      <c r="B3424" s="34"/>
    </row>
    <row r="3425" spans="2:2">
      <c r="B3425" s="34"/>
    </row>
    <row r="3426" spans="2:2">
      <c r="B3426" s="34"/>
    </row>
    <row r="3427" spans="2:2">
      <c r="B3427" s="34"/>
    </row>
    <row r="3428" spans="2:2">
      <c r="B3428" s="34"/>
    </row>
    <row r="3429" spans="2:2">
      <c r="B3429" s="34"/>
    </row>
    <row r="3430" spans="2:2">
      <c r="B3430" s="34"/>
    </row>
    <row r="3431" spans="2:2">
      <c r="B3431" s="34"/>
    </row>
    <row r="3432" spans="2:2">
      <c r="B3432" s="34"/>
    </row>
    <row r="3433" spans="2:2">
      <c r="B3433" s="34"/>
    </row>
    <row r="3434" spans="2:2">
      <c r="B3434" s="34"/>
    </row>
    <row r="3435" spans="2:2">
      <c r="B3435" s="34"/>
    </row>
    <row r="3436" spans="2:2">
      <c r="B3436" s="34"/>
    </row>
    <row r="3437" spans="2:2">
      <c r="B3437" s="34"/>
    </row>
    <row r="3438" spans="2:2">
      <c r="B3438" s="34"/>
    </row>
    <row r="3439" spans="2:2">
      <c r="B3439" s="34"/>
    </row>
    <row r="3440" spans="2:2">
      <c r="B3440" s="34"/>
    </row>
    <row r="3441" spans="2:2">
      <c r="B3441" s="34"/>
    </row>
    <row r="3442" spans="2:2">
      <c r="B3442" s="34"/>
    </row>
    <row r="3443" spans="2:2">
      <c r="B3443" s="34"/>
    </row>
    <row r="3444" spans="2:2">
      <c r="B3444" s="34"/>
    </row>
    <row r="3445" spans="2:2">
      <c r="B3445" s="34"/>
    </row>
    <row r="3446" spans="2:2">
      <c r="B3446" s="34"/>
    </row>
    <row r="3447" spans="2:2">
      <c r="B3447" s="34"/>
    </row>
    <row r="3448" spans="2:2">
      <c r="B3448" s="34"/>
    </row>
    <row r="3449" spans="2:2">
      <c r="B3449" s="34"/>
    </row>
    <row r="3450" spans="2:2">
      <c r="B3450" s="34"/>
    </row>
    <row r="3451" spans="2:2">
      <c r="B3451" s="34"/>
    </row>
    <row r="3452" spans="2:2">
      <c r="B3452" s="34"/>
    </row>
    <row r="3453" spans="2:2">
      <c r="B3453" s="34"/>
    </row>
    <row r="3454" spans="2:2">
      <c r="B3454" s="34"/>
    </row>
    <row r="3455" spans="2:2">
      <c r="B3455" s="34"/>
    </row>
    <row r="3456" spans="2:2">
      <c r="B3456" s="34"/>
    </row>
    <row r="3457" spans="2:2">
      <c r="B3457" s="34"/>
    </row>
    <row r="3458" spans="2:2">
      <c r="B3458" s="34"/>
    </row>
    <row r="3459" spans="2:2">
      <c r="B3459" s="34"/>
    </row>
    <row r="3460" spans="2:2">
      <c r="B3460" s="34"/>
    </row>
    <row r="3461" spans="2:2">
      <c r="B3461" s="34"/>
    </row>
    <row r="3462" spans="2:2">
      <c r="B3462" s="34"/>
    </row>
    <row r="3463" spans="2:2">
      <c r="B3463" s="34"/>
    </row>
    <row r="3464" spans="2:2">
      <c r="B3464" s="34"/>
    </row>
    <row r="3465" spans="2:2">
      <c r="B3465" s="34"/>
    </row>
    <row r="3466" spans="2:2">
      <c r="B3466" s="34"/>
    </row>
    <row r="3467" spans="2:2">
      <c r="B3467" s="34"/>
    </row>
    <row r="3468" spans="2:2">
      <c r="B3468" s="34"/>
    </row>
    <row r="3469" spans="2:2">
      <c r="B3469" s="34"/>
    </row>
    <row r="3470" spans="2:2">
      <c r="B3470" s="34"/>
    </row>
    <row r="3471" spans="2:2">
      <c r="B3471" s="34"/>
    </row>
    <row r="3472" spans="2:2">
      <c r="B3472" s="34"/>
    </row>
    <row r="3473" spans="2:2">
      <c r="B3473" s="34"/>
    </row>
    <row r="3474" spans="2:2">
      <c r="B3474" s="34"/>
    </row>
    <row r="3475" spans="2:2">
      <c r="B3475" s="34"/>
    </row>
    <row r="3476" spans="2:2">
      <c r="B3476" s="34"/>
    </row>
    <row r="3477" spans="2:2">
      <c r="B3477" s="34"/>
    </row>
    <row r="3478" spans="2:2">
      <c r="B3478" s="34"/>
    </row>
    <row r="3479" spans="2:2">
      <c r="B3479" s="34"/>
    </row>
    <row r="3480" spans="2:2">
      <c r="B3480" s="34"/>
    </row>
    <row r="3481" spans="2:2">
      <c r="B3481" s="34"/>
    </row>
    <row r="3482" spans="2:2">
      <c r="B3482" s="34"/>
    </row>
    <row r="3483" spans="2:2">
      <c r="B3483" s="34"/>
    </row>
    <row r="3484" spans="2:2">
      <c r="B3484" s="34"/>
    </row>
    <row r="3485" spans="2:2">
      <c r="B3485" s="34"/>
    </row>
    <row r="3486" spans="2:2">
      <c r="B3486" s="34"/>
    </row>
    <row r="3487" spans="2:2">
      <c r="B3487" s="34"/>
    </row>
    <row r="3488" spans="2:2">
      <c r="B3488" s="34"/>
    </row>
    <row r="3489" spans="2:2">
      <c r="B3489" s="34"/>
    </row>
    <row r="3490" spans="2:2">
      <c r="B3490" s="34"/>
    </row>
    <row r="3491" spans="2:2">
      <c r="B3491" s="34"/>
    </row>
    <row r="3492" spans="2:2">
      <c r="B3492" s="34"/>
    </row>
    <row r="3493" spans="2:2">
      <c r="B3493" s="34"/>
    </row>
    <row r="3494" spans="2:2">
      <c r="B3494" s="34"/>
    </row>
    <row r="3495" spans="2:2">
      <c r="B3495" s="34"/>
    </row>
    <row r="3496" spans="2:2">
      <c r="B3496" s="34"/>
    </row>
    <row r="3497" spans="2:2">
      <c r="B3497" s="34"/>
    </row>
    <row r="3498" spans="2:2">
      <c r="B3498" s="34"/>
    </row>
    <row r="3499" spans="2:2">
      <c r="B3499" s="34"/>
    </row>
    <row r="3500" spans="2:2">
      <c r="B3500" s="34"/>
    </row>
    <row r="3501" spans="2:2">
      <c r="B3501" s="34"/>
    </row>
    <row r="3502" spans="2:2">
      <c r="B3502" s="34"/>
    </row>
    <row r="3503" spans="2:2">
      <c r="B3503" s="34"/>
    </row>
    <row r="3504" spans="2:2">
      <c r="B3504" s="34"/>
    </row>
    <row r="3505" spans="2:2">
      <c r="B3505" s="34"/>
    </row>
    <row r="3506" spans="2:2">
      <c r="B3506" s="34"/>
    </row>
    <row r="3507" spans="2:2">
      <c r="B3507" s="34"/>
    </row>
    <row r="3508" spans="2:2">
      <c r="B3508" s="34"/>
    </row>
    <row r="3509" spans="2:2">
      <c r="B3509" s="34"/>
    </row>
    <row r="3510" spans="2:2">
      <c r="B3510" s="34"/>
    </row>
    <row r="3511" spans="2:2">
      <c r="B3511" s="34"/>
    </row>
    <row r="3512" spans="2:2">
      <c r="B3512" s="34"/>
    </row>
    <row r="3513" spans="2:2">
      <c r="B3513" s="34"/>
    </row>
    <row r="3514" spans="2:2">
      <c r="B3514" s="34"/>
    </row>
    <row r="3515" spans="2:2">
      <c r="B3515" s="34"/>
    </row>
    <row r="3516" spans="2:2">
      <c r="B3516" s="34"/>
    </row>
    <row r="3517" spans="2:2">
      <c r="B3517" s="34"/>
    </row>
    <row r="3518" spans="2:2">
      <c r="B3518" s="34"/>
    </row>
    <row r="3519" spans="2:2">
      <c r="B3519" s="34"/>
    </row>
    <row r="3520" spans="2:2">
      <c r="B3520" s="34"/>
    </row>
    <row r="3521" spans="2:2">
      <c r="B3521" s="34"/>
    </row>
    <row r="3522" spans="2:2">
      <c r="B3522" s="34"/>
    </row>
    <row r="3523" spans="2:2">
      <c r="B3523" s="34"/>
    </row>
    <row r="3524" spans="2:2">
      <c r="B3524" s="34"/>
    </row>
    <row r="3525" spans="2:2">
      <c r="B3525" s="34"/>
    </row>
    <row r="3526" spans="2:2">
      <c r="B3526" s="34"/>
    </row>
    <row r="3527" spans="2:2">
      <c r="B3527" s="34"/>
    </row>
    <row r="3528" spans="2:2">
      <c r="B3528" s="34"/>
    </row>
    <row r="3529" spans="2:2">
      <c r="B3529" s="34"/>
    </row>
    <row r="3530" spans="2:2">
      <c r="B3530" s="34"/>
    </row>
    <row r="3531" spans="2:2">
      <c r="B3531" s="34"/>
    </row>
    <row r="3532" spans="2:2">
      <c r="B3532" s="34"/>
    </row>
    <row r="3533" spans="2:2">
      <c r="B3533" s="34"/>
    </row>
    <row r="3534" spans="2:2">
      <c r="B3534" s="34"/>
    </row>
    <row r="3535" spans="2:2">
      <c r="B3535" s="34"/>
    </row>
    <row r="3536" spans="2:2">
      <c r="B3536" s="34"/>
    </row>
    <row r="3537" spans="2:2">
      <c r="B3537" s="34"/>
    </row>
    <row r="3538" spans="2:2">
      <c r="B3538" s="34"/>
    </row>
    <row r="3539" spans="2:2">
      <c r="B3539" s="34"/>
    </row>
    <row r="3540" spans="2:2">
      <c r="B3540" s="34"/>
    </row>
    <row r="3541" spans="2:2">
      <c r="B3541" s="34"/>
    </row>
    <row r="3542" spans="2:2">
      <c r="B3542" s="34"/>
    </row>
    <row r="3543" spans="2:2">
      <c r="B3543" s="34"/>
    </row>
    <row r="3544" spans="2:2">
      <c r="B3544" s="34"/>
    </row>
    <row r="3545" spans="2:2">
      <c r="B3545" s="34"/>
    </row>
    <row r="3546" spans="2:2">
      <c r="B3546" s="34"/>
    </row>
    <row r="3547" spans="2:2">
      <c r="B3547" s="34"/>
    </row>
    <row r="3548" spans="2:2">
      <c r="B3548" s="34"/>
    </row>
    <row r="3549" spans="2:2">
      <c r="B3549" s="34"/>
    </row>
    <row r="3550" spans="2:2">
      <c r="B3550" s="34"/>
    </row>
    <row r="3551" spans="2:2">
      <c r="B3551" s="34"/>
    </row>
    <row r="3552" spans="2:2">
      <c r="B3552" s="34"/>
    </row>
    <row r="3553" spans="2:2">
      <c r="B3553" s="34"/>
    </row>
    <row r="3554" spans="2:2">
      <c r="B3554" s="34"/>
    </row>
    <row r="3555" spans="2:2">
      <c r="B3555" s="34"/>
    </row>
    <row r="3556" spans="2:2">
      <c r="B3556" s="34"/>
    </row>
    <row r="3557" spans="2:2">
      <c r="B3557" s="34"/>
    </row>
    <row r="3558" spans="2:2">
      <c r="B3558" s="34"/>
    </row>
    <row r="3559" spans="2:2">
      <c r="B3559" s="34"/>
    </row>
    <row r="3560" spans="2:2">
      <c r="B3560" s="34"/>
    </row>
    <row r="3561" spans="2:2">
      <c r="B3561" s="34"/>
    </row>
    <row r="3562" spans="2:2">
      <c r="B3562" s="34"/>
    </row>
    <row r="3563" spans="2:2">
      <c r="B3563" s="34"/>
    </row>
    <row r="3564" spans="2:2">
      <c r="B3564" s="34"/>
    </row>
    <row r="3565" spans="2:2">
      <c r="B3565" s="34"/>
    </row>
    <row r="3566" spans="2:2">
      <c r="B3566" s="34"/>
    </row>
    <row r="3567" spans="2:2">
      <c r="B3567" s="34"/>
    </row>
    <row r="3568" spans="2:2">
      <c r="B3568" s="34"/>
    </row>
    <row r="3569" spans="2:2">
      <c r="B3569" s="34"/>
    </row>
    <row r="3570" spans="2:2">
      <c r="B3570" s="34"/>
    </row>
    <row r="3571" spans="2:2">
      <c r="B3571" s="34"/>
    </row>
    <row r="3572" spans="2:2">
      <c r="B3572" s="34"/>
    </row>
    <row r="3573" spans="2:2">
      <c r="B3573" s="34"/>
    </row>
    <row r="3574" spans="2:2">
      <c r="B3574" s="34"/>
    </row>
    <row r="3575" spans="2:2">
      <c r="B3575" s="34"/>
    </row>
    <row r="3576" spans="2:2">
      <c r="B3576" s="34"/>
    </row>
    <row r="3577" spans="2:2">
      <c r="B3577" s="34"/>
    </row>
    <row r="3578" spans="2:2">
      <c r="B3578" s="34"/>
    </row>
    <row r="3579" spans="2:2">
      <c r="B3579" s="34"/>
    </row>
    <row r="3580" spans="2:2">
      <c r="B3580" s="34"/>
    </row>
    <row r="3581" spans="2:2">
      <c r="B3581" s="34"/>
    </row>
    <row r="3582" spans="2:2">
      <c r="B3582" s="34"/>
    </row>
    <row r="3583" spans="2:2">
      <c r="B3583" s="34"/>
    </row>
    <row r="3584" spans="2:2">
      <c r="B3584" s="34"/>
    </row>
    <row r="3585" spans="2:2">
      <c r="B3585" s="34"/>
    </row>
    <row r="3586" spans="2:2">
      <c r="B3586" s="34"/>
    </row>
    <row r="3587" spans="2:2">
      <c r="B3587" s="34"/>
    </row>
    <row r="3588" spans="2:2">
      <c r="B3588" s="34"/>
    </row>
    <row r="3589" spans="2:2">
      <c r="B3589" s="34"/>
    </row>
    <row r="3590" spans="2:2">
      <c r="B3590" s="34"/>
    </row>
    <row r="3591" spans="2:2">
      <c r="B3591" s="34"/>
    </row>
    <row r="3592" spans="2:2">
      <c r="B3592" s="34"/>
    </row>
    <row r="3593" spans="2:2">
      <c r="B3593" s="34"/>
    </row>
    <row r="3594" spans="2:2">
      <c r="B3594" s="34"/>
    </row>
    <row r="3595" spans="2:2">
      <c r="B3595" s="34"/>
    </row>
    <row r="3596" spans="2:2">
      <c r="B3596" s="34"/>
    </row>
    <row r="3597" spans="2:2">
      <c r="B3597" s="34"/>
    </row>
    <row r="3598" spans="2:2">
      <c r="B3598" s="34"/>
    </row>
    <row r="3599" spans="2:2">
      <c r="B3599" s="34"/>
    </row>
    <row r="3600" spans="2:2">
      <c r="B3600" s="34"/>
    </row>
    <row r="3601" spans="2:2">
      <c r="B3601" s="34"/>
    </row>
    <row r="3602" spans="2:2">
      <c r="B3602" s="34"/>
    </row>
    <row r="3603" spans="2:2">
      <c r="B3603" s="34"/>
    </row>
    <row r="3604" spans="2:2">
      <c r="B3604" s="34"/>
    </row>
    <row r="3605" spans="2:2">
      <c r="B3605" s="34"/>
    </row>
    <row r="3606" spans="2:2">
      <c r="B3606" s="34"/>
    </row>
    <row r="3607" spans="2:2">
      <c r="B3607" s="34"/>
    </row>
    <row r="3608" spans="2:2">
      <c r="B3608" s="34"/>
    </row>
    <row r="3609" spans="2:2">
      <c r="B3609" s="34"/>
    </row>
    <row r="3610" spans="2:2">
      <c r="B3610" s="34"/>
    </row>
    <row r="3611" spans="2:2">
      <c r="B3611" s="34"/>
    </row>
    <row r="3612" spans="2:2">
      <c r="B3612" s="34"/>
    </row>
    <row r="3613" spans="2:2">
      <c r="B3613" s="34"/>
    </row>
    <row r="3614" spans="2:2">
      <c r="B3614" s="34"/>
    </row>
    <row r="3615" spans="2:2">
      <c r="B3615" s="34"/>
    </row>
    <row r="3616" spans="2:2">
      <c r="B3616" s="34"/>
    </row>
    <row r="3617" spans="2:2">
      <c r="B3617" s="34"/>
    </row>
    <row r="3618" spans="2:2">
      <c r="B3618" s="34"/>
    </row>
    <row r="3619" spans="2:2">
      <c r="B3619" s="34"/>
    </row>
    <row r="3620" spans="2:2">
      <c r="B3620" s="34"/>
    </row>
    <row r="3621" spans="2:2">
      <c r="B3621" s="34"/>
    </row>
    <row r="3622" spans="2:2">
      <c r="B3622" s="34"/>
    </row>
    <row r="3623" spans="2:2">
      <c r="B3623" s="34"/>
    </row>
    <row r="3624" spans="2:2">
      <c r="B3624" s="34"/>
    </row>
    <row r="3625" spans="2:2">
      <c r="B3625" s="34"/>
    </row>
    <row r="3626" spans="2:2">
      <c r="B3626" s="34"/>
    </row>
    <row r="3627" spans="2:2">
      <c r="B3627" s="34"/>
    </row>
    <row r="3628" spans="2:2">
      <c r="B3628" s="34"/>
    </row>
    <row r="3629" spans="2:2">
      <c r="B3629" s="34"/>
    </row>
    <row r="3630" spans="2:2">
      <c r="B3630" s="34"/>
    </row>
    <row r="3631" spans="2:2">
      <c r="B3631" s="34"/>
    </row>
    <row r="3632" spans="2:2">
      <c r="B3632" s="34"/>
    </row>
    <row r="3633" spans="2:2">
      <c r="B3633" s="34"/>
    </row>
    <row r="3634" spans="2:2">
      <c r="B3634" s="34"/>
    </row>
    <row r="3635" spans="2:2">
      <c r="B3635" s="34"/>
    </row>
    <row r="3636" spans="2:2">
      <c r="B3636" s="34"/>
    </row>
    <row r="3637" spans="2:2">
      <c r="B3637" s="34"/>
    </row>
    <row r="3638" spans="2:2">
      <c r="B3638" s="34"/>
    </row>
    <row r="3639" spans="2:2">
      <c r="B3639" s="34"/>
    </row>
    <row r="3640" spans="2:2">
      <c r="B3640" s="34"/>
    </row>
    <row r="3641" spans="2:2">
      <c r="B3641" s="34"/>
    </row>
    <row r="3642" spans="2:2">
      <c r="B3642" s="34"/>
    </row>
    <row r="3643" spans="2:2">
      <c r="B3643" s="34"/>
    </row>
    <row r="3644" spans="2:2">
      <c r="B3644" s="34"/>
    </row>
    <row r="3645" spans="2:2">
      <c r="B3645" s="34"/>
    </row>
    <row r="3646" spans="2:2">
      <c r="B3646" s="34"/>
    </row>
    <row r="3647" spans="2:2">
      <c r="B3647" s="34"/>
    </row>
    <row r="3648" spans="2:2">
      <c r="B3648" s="34"/>
    </row>
    <row r="3649" spans="2:2">
      <c r="B3649" s="34"/>
    </row>
    <row r="3650" spans="2:2">
      <c r="B3650" s="34"/>
    </row>
    <row r="3651" spans="2:2">
      <c r="B3651" s="34"/>
    </row>
    <row r="3652" spans="2:2">
      <c r="B3652" s="34"/>
    </row>
    <row r="3653" spans="2:2">
      <c r="B3653" s="34"/>
    </row>
    <row r="3654" spans="2:2">
      <c r="B3654" s="34"/>
    </row>
    <row r="3655" spans="2:2">
      <c r="B3655" s="34"/>
    </row>
    <row r="3656" spans="2:2">
      <c r="B3656" s="34"/>
    </row>
    <row r="3657" spans="2:2">
      <c r="B3657" s="34"/>
    </row>
    <row r="3658" spans="2:2">
      <c r="B3658" s="34"/>
    </row>
    <row r="3659" spans="2:2">
      <c r="B3659" s="34"/>
    </row>
    <row r="3660" spans="2:2">
      <c r="B3660" s="34"/>
    </row>
    <row r="3661" spans="2:2">
      <c r="B3661" s="34"/>
    </row>
    <row r="3662" spans="2:2">
      <c r="B3662" s="34"/>
    </row>
    <row r="3663" spans="2:2">
      <c r="B3663" s="34"/>
    </row>
    <row r="3664" spans="2:2">
      <c r="B3664" s="34"/>
    </row>
    <row r="3665" spans="2:2">
      <c r="B3665" s="34"/>
    </row>
    <row r="3666" spans="2:2">
      <c r="B3666" s="34"/>
    </row>
    <row r="3667" spans="2:2">
      <c r="B3667" s="34"/>
    </row>
    <row r="3668" spans="2:2">
      <c r="B3668" s="34"/>
    </row>
    <row r="3669" spans="2:2">
      <c r="B3669" s="34"/>
    </row>
    <row r="3670" spans="2:2">
      <c r="B3670" s="34"/>
    </row>
    <row r="3671" spans="2:2">
      <c r="B3671" s="34"/>
    </row>
    <row r="3672" spans="2:2">
      <c r="B3672" s="34"/>
    </row>
    <row r="3673" spans="2:2">
      <c r="B3673" s="34"/>
    </row>
    <row r="3674" spans="2:2">
      <c r="B3674" s="34"/>
    </row>
    <row r="3675" spans="2:2">
      <c r="B3675" s="34"/>
    </row>
    <row r="3676" spans="2:2">
      <c r="B3676" s="34"/>
    </row>
    <row r="3677" spans="2:2">
      <c r="B3677" s="34"/>
    </row>
    <row r="3678" spans="2:2">
      <c r="B3678" s="34"/>
    </row>
    <row r="3679" spans="2:2">
      <c r="B3679" s="34"/>
    </row>
    <row r="3680" spans="2:2">
      <c r="B3680" s="34"/>
    </row>
    <row r="3681" spans="2:2">
      <c r="B3681" s="34"/>
    </row>
    <row r="3682" spans="2:2">
      <c r="B3682" s="34"/>
    </row>
    <row r="3683" spans="2:2">
      <c r="B3683" s="34"/>
    </row>
    <row r="3684" spans="2:2">
      <c r="B3684" s="34"/>
    </row>
    <row r="3685" spans="2:2">
      <c r="B3685" s="34"/>
    </row>
    <row r="3686" spans="2:2">
      <c r="B3686" s="34"/>
    </row>
    <row r="3687" spans="2:2">
      <c r="B3687" s="34"/>
    </row>
    <row r="3688" spans="2:2">
      <c r="B3688" s="34"/>
    </row>
    <row r="3689" spans="2:2">
      <c r="B3689" s="34"/>
    </row>
    <row r="3690" spans="2:2">
      <c r="B3690" s="34"/>
    </row>
    <row r="3691" spans="2:2">
      <c r="B3691" s="34"/>
    </row>
    <row r="3692" spans="2:2">
      <c r="B3692" s="34"/>
    </row>
    <row r="3693" spans="2:2">
      <c r="B3693" s="34"/>
    </row>
    <row r="3694" spans="2:2">
      <c r="B3694" s="34"/>
    </row>
    <row r="3695" spans="2:2">
      <c r="B3695" s="34"/>
    </row>
    <row r="3696" spans="2:2">
      <c r="B3696" s="34"/>
    </row>
    <row r="3697" spans="2:2">
      <c r="B3697" s="34"/>
    </row>
    <row r="3698" spans="2:2">
      <c r="B3698" s="34"/>
    </row>
    <row r="3699" spans="2:2">
      <c r="B3699" s="34"/>
    </row>
    <row r="3700" spans="2:2">
      <c r="B3700" s="34"/>
    </row>
    <row r="3701" spans="2:2">
      <c r="B3701" s="34"/>
    </row>
    <row r="3702" spans="2:2">
      <c r="B3702" s="34"/>
    </row>
    <row r="3703" spans="2:2">
      <c r="B3703" s="34"/>
    </row>
    <row r="3704" spans="2:2">
      <c r="B3704" s="34"/>
    </row>
    <row r="3705" spans="2:2">
      <c r="B3705" s="34"/>
    </row>
    <row r="3706" spans="2:2">
      <c r="B3706" s="34"/>
    </row>
    <row r="3707" spans="2:2">
      <c r="B3707" s="34"/>
    </row>
    <row r="3708" spans="2:2">
      <c r="B3708" s="34"/>
    </row>
    <row r="3709" spans="2:2">
      <c r="B3709" s="34"/>
    </row>
    <row r="3710" spans="2:2">
      <c r="B3710" s="34"/>
    </row>
    <row r="3711" spans="2:2">
      <c r="B3711" s="34"/>
    </row>
    <row r="3712" spans="2:2">
      <c r="B3712" s="34"/>
    </row>
    <row r="3713" spans="2:2">
      <c r="B3713" s="34"/>
    </row>
    <row r="3714" spans="2:2">
      <c r="B3714" s="34"/>
    </row>
    <row r="3715" spans="2:2">
      <c r="B3715" s="34"/>
    </row>
    <row r="3716" spans="2:2">
      <c r="B3716" s="34"/>
    </row>
    <row r="3717" spans="2:2">
      <c r="B3717" s="34"/>
    </row>
    <row r="3718" spans="2:2">
      <c r="B3718" s="34"/>
    </row>
    <row r="3719" spans="2:2">
      <c r="B3719" s="34"/>
    </row>
    <row r="3720" spans="2:2">
      <c r="B3720" s="34"/>
    </row>
    <row r="3721" spans="2:2">
      <c r="B3721" s="34"/>
    </row>
    <row r="3722" spans="2:2">
      <c r="B3722" s="34"/>
    </row>
    <row r="3723" spans="2:2">
      <c r="B3723" s="34"/>
    </row>
    <row r="3724" spans="2:2">
      <c r="B3724" s="34"/>
    </row>
    <row r="3725" spans="2:2">
      <c r="B3725" s="34"/>
    </row>
    <row r="3726" spans="2:2">
      <c r="B3726" s="34"/>
    </row>
    <row r="3727" spans="2:2">
      <c r="B3727" s="34"/>
    </row>
    <row r="3728" spans="2:2">
      <c r="B3728" s="34"/>
    </row>
    <row r="3729" spans="2:2">
      <c r="B3729" s="34"/>
    </row>
    <row r="3730" spans="2:2">
      <c r="B3730" s="34"/>
    </row>
    <row r="3731" spans="2:2">
      <c r="B3731" s="34"/>
    </row>
    <row r="3732" spans="2:2">
      <c r="B3732" s="34"/>
    </row>
    <row r="3733" spans="2:2">
      <c r="B3733" s="34"/>
    </row>
    <row r="3734" spans="2:2">
      <c r="B3734" s="34"/>
    </row>
    <row r="3735" spans="2:2">
      <c r="B3735" s="34"/>
    </row>
    <row r="3736" spans="2:2">
      <c r="B3736" s="34"/>
    </row>
    <row r="3737" spans="2:2">
      <c r="B3737" s="34"/>
    </row>
    <row r="3738" spans="2:2">
      <c r="B3738" s="34"/>
    </row>
    <row r="3739" spans="2:2">
      <c r="B3739" s="34"/>
    </row>
    <row r="3740" spans="2:2">
      <c r="B3740" s="34"/>
    </row>
    <row r="3741" spans="2:2">
      <c r="B3741" s="34"/>
    </row>
    <row r="3742" spans="2:2">
      <c r="B3742" s="34"/>
    </row>
    <row r="3743" spans="2:2">
      <c r="B3743" s="34"/>
    </row>
    <row r="3744" spans="2:2">
      <c r="B3744" s="34"/>
    </row>
    <row r="3745" spans="2:2">
      <c r="B3745" s="34"/>
    </row>
    <row r="3746" spans="2:2">
      <c r="B3746" s="34"/>
    </row>
    <row r="3747" spans="2:2">
      <c r="B3747" s="34"/>
    </row>
    <row r="3748" spans="2:2">
      <c r="B3748" s="34"/>
    </row>
    <row r="3749" spans="2:2">
      <c r="B3749" s="34"/>
    </row>
    <row r="3750" spans="2:2">
      <c r="B3750" s="34"/>
    </row>
    <row r="3751" spans="2:2">
      <c r="B3751" s="34"/>
    </row>
    <row r="3752" spans="2:2">
      <c r="B3752" s="34"/>
    </row>
    <row r="3753" spans="2:2">
      <c r="B3753" s="34"/>
    </row>
    <row r="3754" spans="2:2">
      <c r="B3754" s="34"/>
    </row>
    <row r="3755" spans="2:2">
      <c r="B3755" s="34"/>
    </row>
    <row r="3756" spans="2:2">
      <c r="B3756" s="34"/>
    </row>
    <row r="3757" spans="2:2">
      <c r="B3757" s="34"/>
    </row>
    <row r="3758" spans="2:2">
      <c r="B3758" s="34"/>
    </row>
    <row r="3759" spans="2:2">
      <c r="B3759" s="34"/>
    </row>
    <row r="3760" spans="2:2">
      <c r="B3760" s="34"/>
    </row>
    <row r="3761" spans="2:2">
      <c r="B3761" s="34"/>
    </row>
    <row r="3762" spans="2:2">
      <c r="B3762" s="34"/>
    </row>
    <row r="3763" spans="2:2">
      <c r="B3763" s="34"/>
    </row>
    <row r="3764" spans="2:2">
      <c r="B3764" s="34"/>
    </row>
    <row r="3765" spans="2:2">
      <c r="B3765" s="34"/>
    </row>
    <row r="3766" spans="2:2">
      <c r="B3766" s="34"/>
    </row>
    <row r="3767" spans="2:2">
      <c r="B3767" s="34"/>
    </row>
    <row r="3768" spans="2:2">
      <c r="B3768" s="34"/>
    </row>
    <row r="3769" spans="2:2">
      <c r="B3769" s="34"/>
    </row>
    <row r="3770" spans="2:2">
      <c r="B3770" s="34"/>
    </row>
    <row r="3771" spans="2:2">
      <c r="B3771" s="34"/>
    </row>
    <row r="3772" spans="2:2">
      <c r="B3772" s="34"/>
    </row>
    <row r="3773" spans="2:2">
      <c r="B3773" s="34"/>
    </row>
    <row r="3774" spans="2:2">
      <c r="B3774" s="34"/>
    </row>
    <row r="3775" spans="2:2">
      <c r="B3775" s="34"/>
    </row>
    <row r="3776" spans="2:2">
      <c r="B3776" s="34"/>
    </row>
    <row r="3777" spans="2:2">
      <c r="B3777" s="34"/>
    </row>
    <row r="3778" spans="2:2">
      <c r="B3778" s="34"/>
    </row>
    <row r="3779" spans="2:2">
      <c r="B3779" s="34"/>
    </row>
    <row r="3780" spans="2:2">
      <c r="B3780" s="34"/>
    </row>
    <row r="3781" spans="2:2">
      <c r="B3781" s="34"/>
    </row>
    <row r="3782" spans="2:2">
      <c r="B3782" s="34"/>
    </row>
    <row r="3783" spans="2:2">
      <c r="B3783" s="34"/>
    </row>
    <row r="3784" spans="2:2">
      <c r="B3784" s="34"/>
    </row>
    <row r="3785" spans="2:2">
      <c r="B3785" s="34"/>
    </row>
    <row r="3786" spans="2:2">
      <c r="B3786" s="34"/>
    </row>
    <row r="3787" spans="2:2">
      <c r="B3787" s="34"/>
    </row>
    <row r="3788" spans="2:2">
      <c r="B3788" s="34"/>
    </row>
    <row r="3789" spans="2:2">
      <c r="B3789" s="34"/>
    </row>
    <row r="3790" spans="2:2">
      <c r="B3790" s="34"/>
    </row>
    <row r="3791" spans="2:2">
      <c r="B3791" s="34"/>
    </row>
    <row r="3792" spans="2:2">
      <c r="B3792" s="34"/>
    </row>
    <row r="3793" spans="2:2">
      <c r="B3793" s="34"/>
    </row>
    <row r="3794" spans="2:2">
      <c r="B3794" s="34"/>
    </row>
    <row r="3795" spans="2:2">
      <c r="B3795" s="34"/>
    </row>
    <row r="3796" spans="2:2">
      <c r="B3796" s="34"/>
    </row>
    <row r="3797" spans="2:2">
      <c r="B3797" s="34"/>
    </row>
    <row r="3798" spans="2:2">
      <c r="B3798" s="34"/>
    </row>
    <row r="3799" spans="2:2">
      <c r="B3799" s="34"/>
    </row>
    <row r="3800" spans="2:2">
      <c r="B3800" s="34"/>
    </row>
    <row r="3801" spans="2:2">
      <c r="B3801" s="34"/>
    </row>
    <row r="3802" spans="2:2">
      <c r="B3802" s="34"/>
    </row>
    <row r="3803" spans="2:2">
      <c r="B3803" s="34"/>
    </row>
    <row r="3804" spans="2:2">
      <c r="B3804" s="34"/>
    </row>
    <row r="3805" spans="2:2">
      <c r="B3805" s="34"/>
    </row>
    <row r="3806" spans="2:2">
      <c r="B3806" s="34"/>
    </row>
    <row r="3807" spans="2:2">
      <c r="B3807" s="34"/>
    </row>
    <row r="3808" spans="2:2">
      <c r="B3808" s="34"/>
    </row>
    <row r="3809" spans="2:2">
      <c r="B3809" s="34"/>
    </row>
    <row r="3810" spans="2:2">
      <c r="B3810" s="34"/>
    </row>
    <row r="3811" spans="2:2">
      <c r="B3811" s="34"/>
    </row>
    <row r="3812" spans="2:2">
      <c r="B3812" s="34"/>
    </row>
    <row r="3813" spans="2:2">
      <c r="B3813" s="34"/>
    </row>
    <row r="3814" spans="2:2">
      <c r="B3814" s="34"/>
    </row>
    <row r="3815" spans="2:2">
      <c r="B3815" s="34"/>
    </row>
    <row r="3816" spans="2:2">
      <c r="B3816" s="34"/>
    </row>
    <row r="3817" spans="2:2">
      <c r="B3817" s="34"/>
    </row>
    <row r="3818" spans="2:2">
      <c r="B3818" s="34"/>
    </row>
    <row r="3819" spans="2:2">
      <c r="B3819" s="34"/>
    </row>
    <row r="3820" spans="2:2">
      <c r="B3820" s="34"/>
    </row>
    <row r="3821" spans="2:2">
      <c r="B3821" s="34"/>
    </row>
    <row r="3822" spans="2:2">
      <c r="B3822" s="34"/>
    </row>
    <row r="3823" spans="2:2">
      <c r="B3823" s="34"/>
    </row>
    <row r="3824" spans="2:2">
      <c r="B3824" s="34"/>
    </row>
    <row r="3825" spans="2:2">
      <c r="B3825" s="34"/>
    </row>
    <row r="3826" spans="2:2">
      <c r="B3826" s="34"/>
    </row>
    <row r="3827" spans="2:2">
      <c r="B3827" s="34"/>
    </row>
    <row r="3828" spans="2:2">
      <c r="B3828" s="34"/>
    </row>
    <row r="3829" spans="2:2">
      <c r="B3829" s="34"/>
    </row>
    <row r="3830" spans="2:2">
      <c r="B3830" s="34"/>
    </row>
    <row r="3831" spans="2:2">
      <c r="B3831" s="34"/>
    </row>
    <row r="3832" spans="2:2">
      <c r="B3832" s="34"/>
    </row>
    <row r="3833" spans="2:2">
      <c r="B3833" s="34"/>
    </row>
    <row r="3834" spans="2:2">
      <c r="B3834" s="34"/>
    </row>
    <row r="3835" spans="2:2">
      <c r="B3835" s="34"/>
    </row>
    <row r="3836" spans="2:2">
      <c r="B3836" s="34"/>
    </row>
    <row r="3837" spans="2:2">
      <c r="B3837" s="34"/>
    </row>
    <row r="3838" spans="2:2">
      <c r="B3838" s="34"/>
    </row>
    <row r="3839" spans="2:2">
      <c r="B3839" s="34"/>
    </row>
    <row r="3840" spans="2:2">
      <c r="B3840" s="34"/>
    </row>
    <row r="3841" spans="2:2">
      <c r="B3841" s="34"/>
    </row>
    <row r="3842" spans="2:2">
      <c r="B3842" s="34"/>
    </row>
    <row r="3843" spans="2:2">
      <c r="B3843" s="34"/>
    </row>
    <row r="3844" spans="2:2">
      <c r="B3844" s="34"/>
    </row>
    <row r="3845" spans="2:2">
      <c r="B3845" s="34"/>
    </row>
    <row r="3846" spans="2:2">
      <c r="B3846" s="34"/>
    </row>
    <row r="3847" spans="2:2">
      <c r="B3847" s="34"/>
    </row>
    <row r="3848" spans="2:2">
      <c r="B3848" s="34"/>
    </row>
    <row r="3849" spans="2:2">
      <c r="B3849" s="34"/>
    </row>
    <row r="3850" spans="2:2">
      <c r="B3850" s="34"/>
    </row>
    <row r="3851" spans="2:2">
      <c r="B3851" s="34"/>
    </row>
    <row r="3852" spans="2:2">
      <c r="B3852" s="34"/>
    </row>
    <row r="3853" spans="2:2">
      <c r="B3853" s="34"/>
    </row>
    <row r="3854" spans="2:2">
      <c r="B3854" s="34"/>
    </row>
    <row r="3855" spans="2:2">
      <c r="B3855" s="34"/>
    </row>
    <row r="3856" spans="2:2">
      <c r="B3856" s="34"/>
    </row>
    <row r="3857" spans="2:2">
      <c r="B3857" s="34"/>
    </row>
    <row r="3858" spans="2:2">
      <c r="B3858" s="34"/>
    </row>
    <row r="3859" spans="2:2">
      <c r="B3859" s="34"/>
    </row>
    <row r="3860" spans="2:2">
      <c r="B3860" s="34"/>
    </row>
    <row r="3861" spans="2:2">
      <c r="B3861" s="34"/>
    </row>
    <row r="3862" spans="2:2">
      <c r="B3862" s="34"/>
    </row>
    <row r="3863" spans="2:2">
      <c r="B3863" s="34"/>
    </row>
    <row r="3864" spans="2:2">
      <c r="B3864" s="34"/>
    </row>
    <row r="3865" spans="2:2">
      <c r="B3865" s="34"/>
    </row>
    <row r="3866" spans="2:2">
      <c r="B3866" s="34"/>
    </row>
    <row r="3867" spans="2:2">
      <c r="B3867" s="34"/>
    </row>
    <row r="3868" spans="2:2">
      <c r="B3868" s="34"/>
    </row>
    <row r="3869" spans="2:2">
      <c r="B3869" s="34"/>
    </row>
    <row r="3870" spans="2:2">
      <c r="B3870" s="34"/>
    </row>
    <row r="3871" spans="2:2">
      <c r="B3871" s="34"/>
    </row>
    <row r="3872" spans="2:2">
      <c r="B3872" s="34"/>
    </row>
    <row r="3873" spans="2:2">
      <c r="B3873" s="34"/>
    </row>
    <row r="3874" spans="2:2">
      <c r="B3874" s="34"/>
    </row>
    <row r="3875" spans="2:2">
      <c r="B3875" s="34"/>
    </row>
    <row r="3876" spans="2:2">
      <c r="B3876" s="34"/>
    </row>
    <row r="3877" spans="2:2">
      <c r="B3877" s="34"/>
    </row>
    <row r="3878" spans="2:2">
      <c r="B3878" s="34"/>
    </row>
    <row r="3879" spans="2:2">
      <c r="B3879" s="34"/>
    </row>
    <row r="3880" spans="2:2">
      <c r="B3880" s="34"/>
    </row>
    <row r="3881" spans="2:2">
      <c r="B3881" s="34"/>
    </row>
    <row r="3882" spans="2:2">
      <c r="B3882" s="34"/>
    </row>
    <row r="3883" spans="2:2">
      <c r="B3883" s="34"/>
    </row>
    <row r="3884" spans="2:2">
      <c r="B3884" s="34"/>
    </row>
    <row r="3885" spans="2:2">
      <c r="B3885" s="34"/>
    </row>
    <row r="3886" spans="2:2">
      <c r="B3886" s="34"/>
    </row>
    <row r="3887" spans="2:2">
      <c r="B3887" s="34"/>
    </row>
    <row r="3888" spans="2:2">
      <c r="B3888" s="34"/>
    </row>
    <row r="3889" spans="2:2">
      <c r="B3889" s="34"/>
    </row>
    <row r="3890" spans="2:2">
      <c r="B3890" s="34"/>
    </row>
    <row r="3891" spans="2:2">
      <c r="B3891" s="34"/>
    </row>
    <row r="3892" spans="2:2">
      <c r="B3892" s="34"/>
    </row>
    <row r="3893" spans="2:2">
      <c r="B3893" s="34"/>
    </row>
    <row r="3894" spans="2:2">
      <c r="B3894" s="34"/>
    </row>
    <row r="3895" spans="2:2">
      <c r="B3895" s="34"/>
    </row>
    <row r="3896" spans="2:2">
      <c r="B3896" s="34"/>
    </row>
    <row r="3897" spans="2:2">
      <c r="B3897" s="34"/>
    </row>
    <row r="3898" spans="2:2">
      <c r="B3898" s="34"/>
    </row>
    <row r="3899" spans="2:2">
      <c r="B3899" s="34"/>
    </row>
    <row r="3900" spans="2:2">
      <c r="B3900" s="34"/>
    </row>
    <row r="3901" spans="2:2">
      <c r="B3901" s="34"/>
    </row>
    <row r="3902" spans="2:2">
      <c r="B3902" s="34"/>
    </row>
    <row r="3903" spans="2:2">
      <c r="B3903" s="34"/>
    </row>
    <row r="3904" spans="2:2">
      <c r="B3904" s="34"/>
    </row>
    <row r="3905" spans="2:2">
      <c r="B3905" s="34"/>
    </row>
    <row r="3906" spans="2:2">
      <c r="B3906" s="34"/>
    </row>
    <row r="3907" spans="2:2">
      <c r="B3907" s="34"/>
    </row>
    <row r="3908" spans="2:2">
      <c r="B3908" s="34"/>
    </row>
    <row r="3909" spans="2:2">
      <c r="B3909" s="34"/>
    </row>
    <row r="3910" spans="2:2">
      <c r="B3910" s="34"/>
    </row>
    <row r="3911" spans="2:2">
      <c r="B3911" s="34"/>
    </row>
    <row r="3912" spans="2:2">
      <c r="B3912" s="34"/>
    </row>
    <row r="3913" spans="2:2">
      <c r="B3913" s="34"/>
    </row>
    <row r="3914" spans="2:2">
      <c r="B3914" s="34"/>
    </row>
    <row r="3915" spans="2:2">
      <c r="B3915" s="34"/>
    </row>
    <row r="3916" spans="2:2">
      <c r="B3916" s="34"/>
    </row>
    <row r="3917" spans="2:2">
      <c r="B3917" s="34"/>
    </row>
    <row r="3918" spans="2:2">
      <c r="B3918" s="34"/>
    </row>
    <row r="3919" spans="2:2">
      <c r="B3919" s="34"/>
    </row>
    <row r="3920" spans="2:2">
      <c r="B3920" s="34"/>
    </row>
    <row r="3921" spans="2:2">
      <c r="B3921" s="34"/>
    </row>
    <row r="3922" spans="2:2">
      <c r="B3922" s="34"/>
    </row>
    <row r="3923" spans="2:2">
      <c r="B3923" s="34"/>
    </row>
    <row r="3924" spans="2:2">
      <c r="B3924" s="34"/>
    </row>
    <row r="3925" spans="2:2">
      <c r="B3925" s="34"/>
    </row>
    <row r="3926" spans="2:2">
      <c r="B3926" s="34"/>
    </row>
    <row r="3927" spans="2:2">
      <c r="B3927" s="34"/>
    </row>
    <row r="3928" spans="2:2">
      <c r="B3928" s="34"/>
    </row>
    <row r="3929" spans="2:2">
      <c r="B3929" s="34"/>
    </row>
    <row r="3930" spans="2:2">
      <c r="B3930" s="34"/>
    </row>
    <row r="3931" spans="2:2">
      <c r="B3931" s="34"/>
    </row>
    <row r="3932" spans="2:2">
      <c r="B3932" s="34"/>
    </row>
    <row r="3933" spans="2:2">
      <c r="B3933" s="34"/>
    </row>
    <row r="3934" spans="2:2">
      <c r="B3934" s="34"/>
    </row>
    <row r="3935" spans="2:2">
      <c r="B3935" s="34"/>
    </row>
    <row r="3936" spans="2:2">
      <c r="B3936" s="34"/>
    </row>
    <row r="3937" spans="2:2">
      <c r="B3937" s="34"/>
    </row>
    <row r="3938" spans="2:2">
      <c r="B3938" s="34"/>
    </row>
    <row r="3939" spans="2:2">
      <c r="B3939" s="34"/>
    </row>
    <row r="3940" spans="2:2">
      <c r="B3940" s="34"/>
    </row>
    <row r="3941" spans="2:2">
      <c r="B3941" s="34"/>
    </row>
    <row r="3942" spans="2:2">
      <c r="B3942" s="34"/>
    </row>
    <row r="3943" spans="2:2">
      <c r="B3943" s="34"/>
    </row>
    <row r="3944" spans="2:2">
      <c r="B3944" s="34"/>
    </row>
    <row r="3945" spans="2:2">
      <c r="B3945" s="34"/>
    </row>
    <row r="3946" spans="2:2">
      <c r="B3946" s="34"/>
    </row>
    <row r="3947" spans="2:2">
      <c r="B3947" s="34"/>
    </row>
    <row r="3948" spans="2:2">
      <c r="B3948" s="34"/>
    </row>
    <row r="3949" spans="2:2">
      <c r="B3949" s="34"/>
    </row>
    <row r="3950" spans="2:2">
      <c r="B3950" s="34"/>
    </row>
    <row r="3951" spans="2:2">
      <c r="B3951" s="34"/>
    </row>
    <row r="3952" spans="2:2">
      <c r="B3952" s="34"/>
    </row>
    <row r="3953" spans="2:2">
      <c r="B3953" s="34"/>
    </row>
    <row r="3954" spans="2:2">
      <c r="B3954" s="34"/>
    </row>
    <row r="3955" spans="2:2">
      <c r="B3955" s="34"/>
    </row>
    <row r="3956" spans="2:2">
      <c r="B3956" s="34"/>
    </row>
    <row r="3957" spans="2:2">
      <c r="B3957" s="34"/>
    </row>
    <row r="3958" spans="2:2">
      <c r="B3958" s="34"/>
    </row>
    <row r="3959" spans="2:2">
      <c r="B3959" s="34"/>
    </row>
    <row r="3960" spans="2:2">
      <c r="B3960" s="34"/>
    </row>
    <row r="3961" spans="2:2">
      <c r="B3961" s="34"/>
    </row>
    <row r="3962" spans="2:2">
      <c r="B3962" s="34"/>
    </row>
    <row r="3963" spans="2:2">
      <c r="B3963" s="34"/>
    </row>
    <row r="3964" spans="2:2">
      <c r="B3964" s="34"/>
    </row>
    <row r="3965" spans="2:2">
      <c r="B3965" s="34"/>
    </row>
    <row r="3966" spans="2:2">
      <c r="B3966" s="34"/>
    </row>
    <row r="3967" spans="2:2">
      <c r="B3967" s="34"/>
    </row>
    <row r="3968" spans="2:2">
      <c r="B3968" s="34"/>
    </row>
    <row r="3969" spans="2:2">
      <c r="B3969" s="34"/>
    </row>
    <row r="3970" spans="2:2">
      <c r="B3970" s="34"/>
    </row>
    <row r="3971" spans="2:2">
      <c r="B3971" s="34"/>
    </row>
    <row r="3972" spans="2:2">
      <c r="B3972" s="34"/>
    </row>
    <row r="3973" spans="2:2">
      <c r="B3973" s="34"/>
    </row>
    <row r="3974" spans="2:2">
      <c r="B3974" s="34"/>
    </row>
    <row r="3975" spans="2:2">
      <c r="B3975" s="34"/>
    </row>
    <row r="3976" spans="2:2">
      <c r="B3976" s="34"/>
    </row>
    <row r="3977" spans="2:2">
      <c r="B3977" s="34"/>
    </row>
    <row r="3978" spans="2:2">
      <c r="B3978" s="34"/>
    </row>
    <row r="3979" spans="2:2">
      <c r="B3979" s="34"/>
    </row>
    <row r="3980" spans="2:2">
      <c r="B3980" s="34"/>
    </row>
    <row r="3981" spans="2:2">
      <c r="B3981" s="34"/>
    </row>
    <row r="3982" spans="2:2">
      <c r="B3982" s="34"/>
    </row>
    <row r="3983" spans="2:2">
      <c r="B3983" s="34"/>
    </row>
    <row r="3984" spans="2:2">
      <c r="B3984" s="34"/>
    </row>
    <row r="3985" spans="2:2">
      <c r="B3985" s="34"/>
    </row>
    <row r="3986" spans="2:2">
      <c r="B3986" s="34"/>
    </row>
    <row r="3987" spans="2:2">
      <c r="B3987" s="34"/>
    </row>
    <row r="3988" spans="2:2">
      <c r="B3988" s="34"/>
    </row>
    <row r="3989" spans="2:2">
      <c r="B3989" s="34"/>
    </row>
    <row r="3990" spans="2:2">
      <c r="B3990" s="34"/>
    </row>
    <row r="3991" spans="2:2">
      <c r="B3991" s="34"/>
    </row>
    <row r="3992" spans="2:2">
      <c r="B3992" s="34"/>
    </row>
    <row r="3993" spans="2:2">
      <c r="B3993" s="34"/>
    </row>
    <row r="3994" spans="2:2">
      <c r="B3994" s="34"/>
    </row>
    <row r="3995" spans="2:2">
      <c r="B3995" s="34"/>
    </row>
    <row r="3996" spans="2:2">
      <c r="B3996" s="34"/>
    </row>
    <row r="3997" spans="2:2">
      <c r="B3997" s="34"/>
    </row>
    <row r="3998" spans="2:2">
      <c r="B3998" s="34"/>
    </row>
    <row r="3999" spans="2:2">
      <c r="B3999" s="34"/>
    </row>
    <row r="4000" spans="2:2">
      <c r="B4000" s="34"/>
    </row>
    <row r="4001" spans="2:2">
      <c r="B4001" s="34"/>
    </row>
    <row r="4002" spans="2:2">
      <c r="B4002" s="34"/>
    </row>
    <row r="4003" spans="2:2">
      <c r="B4003" s="34"/>
    </row>
    <row r="4004" spans="2:2">
      <c r="B4004" s="34"/>
    </row>
    <row r="4005" spans="2:2">
      <c r="B4005" s="34"/>
    </row>
    <row r="4006" spans="2:2">
      <c r="B4006" s="34"/>
    </row>
    <row r="4007" spans="2:2">
      <c r="B4007" s="34"/>
    </row>
    <row r="4008" spans="2:2">
      <c r="B4008" s="34"/>
    </row>
    <row r="4009" spans="2:2">
      <c r="B4009" s="34"/>
    </row>
    <row r="4010" spans="2:2">
      <c r="B4010" s="34"/>
    </row>
    <row r="4011" spans="2:2">
      <c r="B4011" s="34"/>
    </row>
    <row r="4012" spans="2:2">
      <c r="B4012" s="34"/>
    </row>
    <row r="4013" spans="2:2">
      <c r="B4013" s="34"/>
    </row>
    <row r="4014" spans="2:2">
      <c r="B4014" s="34"/>
    </row>
    <row r="4015" spans="2:2">
      <c r="B4015" s="34"/>
    </row>
    <row r="4016" spans="2:2">
      <c r="B4016" s="34"/>
    </row>
    <row r="4017" spans="2:2">
      <c r="B4017" s="34"/>
    </row>
    <row r="4018" spans="2:2">
      <c r="B4018" s="34"/>
    </row>
    <row r="4019" spans="2:2">
      <c r="B4019" s="34"/>
    </row>
    <row r="4020" spans="2:2">
      <c r="B4020" s="34"/>
    </row>
    <row r="4021" spans="2:2">
      <c r="B4021" s="34"/>
    </row>
    <row r="4022" spans="2:2">
      <c r="B4022" s="34"/>
    </row>
    <row r="4023" spans="2:2">
      <c r="B4023" s="34"/>
    </row>
    <row r="4024" spans="2:2">
      <c r="B4024" s="34"/>
    </row>
    <row r="4025" spans="2:2">
      <c r="B4025" s="34"/>
    </row>
    <row r="4026" spans="2:2">
      <c r="B4026" s="34"/>
    </row>
    <row r="4027" spans="2:2">
      <c r="B4027" s="34"/>
    </row>
    <row r="4028" spans="2:2">
      <c r="B4028" s="34"/>
    </row>
    <row r="4029" spans="2:2">
      <c r="B4029" s="34"/>
    </row>
    <row r="4030" spans="2:2">
      <c r="B4030" s="34"/>
    </row>
    <row r="4031" spans="2:2">
      <c r="B4031" s="34"/>
    </row>
    <row r="4032" spans="2:2">
      <c r="B4032" s="34"/>
    </row>
    <row r="4033" spans="2:2">
      <c r="B4033" s="34"/>
    </row>
    <row r="4034" spans="2:2">
      <c r="B4034" s="34"/>
    </row>
    <row r="4035" spans="2:2">
      <c r="B4035" s="34"/>
    </row>
    <row r="4036" spans="2:2">
      <c r="B4036" s="34"/>
    </row>
    <row r="4037" spans="2:2">
      <c r="B4037" s="34"/>
    </row>
    <row r="4038" spans="2:2">
      <c r="B4038" s="34"/>
    </row>
    <row r="4039" spans="2:2">
      <c r="B4039" s="34"/>
    </row>
    <row r="4040" spans="2:2">
      <c r="B4040" s="34"/>
    </row>
    <row r="4041" spans="2:2">
      <c r="B4041" s="34"/>
    </row>
    <row r="4042" spans="2:2">
      <c r="B4042" s="34"/>
    </row>
    <row r="4043" spans="2:2">
      <c r="B4043" s="34"/>
    </row>
    <row r="4044" spans="2:2">
      <c r="B4044" s="34"/>
    </row>
    <row r="4045" spans="2:2">
      <c r="B4045" s="34"/>
    </row>
    <row r="4046" spans="2:2">
      <c r="B4046" s="34"/>
    </row>
    <row r="4047" spans="2:2">
      <c r="B4047" s="34"/>
    </row>
    <row r="4048" spans="2:2">
      <c r="B4048" s="34"/>
    </row>
    <row r="4049" spans="2:2">
      <c r="B4049" s="34"/>
    </row>
    <row r="4050" spans="2:2">
      <c r="B4050" s="34"/>
    </row>
    <row r="4051" spans="2:2">
      <c r="B4051" s="34"/>
    </row>
    <row r="4052" spans="2:2">
      <c r="B4052" s="34"/>
    </row>
    <row r="4053" spans="2:2">
      <c r="B4053" s="34"/>
    </row>
    <row r="4054" spans="2:2">
      <c r="B4054" s="34"/>
    </row>
    <row r="4055" spans="2:2">
      <c r="B4055" s="34"/>
    </row>
    <row r="4056" spans="2:2">
      <c r="B4056" s="34"/>
    </row>
    <row r="4057" spans="2:2">
      <c r="B4057" s="34"/>
    </row>
    <row r="4058" spans="2:2">
      <c r="B4058" s="34"/>
    </row>
    <row r="4059" spans="2:2">
      <c r="B4059" s="34"/>
    </row>
    <row r="4060" spans="2:2">
      <c r="B4060" s="34"/>
    </row>
    <row r="4061" spans="2:2">
      <c r="B4061" s="34"/>
    </row>
    <row r="4062" spans="2:2">
      <c r="B4062" s="34"/>
    </row>
    <row r="4063" spans="2:2">
      <c r="B4063" s="34"/>
    </row>
    <row r="4064" spans="2:2">
      <c r="B4064" s="34"/>
    </row>
    <row r="4065" spans="2:2">
      <c r="B4065" s="34"/>
    </row>
    <row r="4066" spans="2:2">
      <c r="B4066" s="34"/>
    </row>
    <row r="4067" spans="2:2">
      <c r="B4067" s="34"/>
    </row>
    <row r="4068" spans="2:2">
      <c r="B4068" s="34"/>
    </row>
    <row r="4069" spans="2:2">
      <c r="B4069" s="34"/>
    </row>
    <row r="4070" spans="2:2">
      <c r="B4070" s="34"/>
    </row>
    <row r="4071" spans="2:2">
      <c r="B4071" s="34"/>
    </row>
    <row r="4072" spans="2:2">
      <c r="B4072" s="34"/>
    </row>
    <row r="4073" spans="2:2">
      <c r="B4073" s="34"/>
    </row>
    <row r="4074" spans="2:2">
      <c r="B4074" s="34"/>
    </row>
    <row r="4075" spans="2:2">
      <c r="B4075" s="34"/>
    </row>
    <row r="4076" spans="2:2">
      <c r="B4076" s="34"/>
    </row>
    <row r="4077" spans="2:2">
      <c r="B4077" s="34"/>
    </row>
    <row r="4078" spans="2:2">
      <c r="B4078" s="34"/>
    </row>
    <row r="4079" spans="2:2">
      <c r="B4079" s="34"/>
    </row>
    <row r="4080" spans="2:2">
      <c r="B4080" s="34"/>
    </row>
    <row r="4081" spans="2:2">
      <c r="B4081" s="34"/>
    </row>
    <row r="4082" spans="2:2">
      <c r="B4082" s="34"/>
    </row>
    <row r="4083" spans="2:2">
      <c r="B4083" s="34"/>
    </row>
    <row r="4084" spans="2:2">
      <c r="B4084" s="34"/>
    </row>
    <row r="4085" spans="2:2">
      <c r="B4085" s="34"/>
    </row>
    <row r="4086" spans="2:2">
      <c r="B4086" s="34"/>
    </row>
    <row r="4087" spans="2:2">
      <c r="B4087" s="34"/>
    </row>
    <row r="4088" spans="2:2">
      <c r="B4088" s="34"/>
    </row>
    <row r="4089" spans="2:2">
      <c r="B4089" s="34"/>
    </row>
    <row r="4090" spans="2:2">
      <c r="B4090" s="34"/>
    </row>
    <row r="4091" spans="2:2">
      <c r="B4091" s="34"/>
    </row>
    <row r="4092" spans="2:2">
      <c r="B4092" s="34"/>
    </row>
    <row r="4093" spans="2:2">
      <c r="B4093" s="34"/>
    </row>
    <row r="4094" spans="2:2">
      <c r="B4094" s="34"/>
    </row>
    <row r="4095" spans="2:2">
      <c r="B4095" s="34"/>
    </row>
    <row r="4096" spans="2:2">
      <c r="B4096" s="34"/>
    </row>
    <row r="4097" spans="2:2">
      <c r="B4097" s="34"/>
    </row>
    <row r="4098" spans="2:2">
      <c r="B4098" s="34"/>
    </row>
    <row r="4099" spans="2:2">
      <c r="B4099" s="34"/>
    </row>
    <row r="4100" spans="2:2">
      <c r="B4100" s="34"/>
    </row>
    <row r="4101" spans="2:2">
      <c r="B4101" s="34"/>
    </row>
    <row r="4102" spans="2:2">
      <c r="B4102" s="34"/>
    </row>
    <row r="4103" spans="2:2">
      <c r="B4103" s="34"/>
    </row>
    <row r="4104" spans="2:2">
      <c r="B4104" s="34"/>
    </row>
    <row r="4105" spans="2:2">
      <c r="B4105" s="34"/>
    </row>
    <row r="4106" spans="2:2">
      <c r="B4106" s="34"/>
    </row>
    <row r="4107" spans="2:2">
      <c r="B4107" s="34"/>
    </row>
    <row r="4108" spans="2:2">
      <c r="B4108" s="34"/>
    </row>
    <row r="4109" spans="2:2">
      <c r="B4109" s="34"/>
    </row>
    <row r="4110" spans="2:2">
      <c r="B4110" s="34"/>
    </row>
    <row r="4111" spans="2:2">
      <c r="B4111" s="34"/>
    </row>
    <row r="4112" spans="2:2">
      <c r="B4112" s="34"/>
    </row>
    <row r="4113" spans="2:2">
      <c r="B4113" s="34"/>
    </row>
    <row r="4114" spans="2:2">
      <c r="B4114" s="34"/>
    </row>
    <row r="4115" spans="2:2">
      <c r="B4115" s="34"/>
    </row>
    <row r="4116" spans="2:2">
      <c r="B4116" s="34"/>
    </row>
    <row r="4117" spans="2:2">
      <c r="B4117" s="34"/>
    </row>
    <row r="4118" spans="2:2">
      <c r="B4118" s="34"/>
    </row>
    <row r="4119" spans="2:2">
      <c r="B4119" s="34"/>
    </row>
    <row r="4120" spans="2:2">
      <c r="B4120" s="34"/>
    </row>
    <row r="4121" spans="2:2">
      <c r="B4121" s="34"/>
    </row>
    <row r="4122" spans="2:2">
      <c r="B4122" s="34"/>
    </row>
    <row r="4123" spans="2:2">
      <c r="B4123" s="34"/>
    </row>
    <row r="4124" spans="2:2">
      <c r="B4124" s="34"/>
    </row>
    <row r="4125" spans="2:2">
      <c r="B4125" s="34"/>
    </row>
    <row r="4126" spans="2:2">
      <c r="B4126" s="34"/>
    </row>
    <row r="4127" spans="2:2">
      <c r="B4127" s="34"/>
    </row>
    <row r="4128" spans="2:2">
      <c r="B4128" s="34"/>
    </row>
    <row r="4129" spans="2:2">
      <c r="B4129" s="34"/>
    </row>
    <row r="4130" spans="2:2">
      <c r="B4130" s="34"/>
    </row>
    <row r="4131" spans="2:2">
      <c r="B4131" s="34"/>
    </row>
    <row r="4132" spans="2:2">
      <c r="B4132" s="34"/>
    </row>
    <row r="4133" spans="2:2">
      <c r="B4133" s="34"/>
    </row>
    <row r="4134" spans="2:2">
      <c r="B4134" s="34"/>
    </row>
    <row r="4135" spans="2:2">
      <c r="B4135" s="34"/>
    </row>
    <row r="4136" spans="2:2">
      <c r="B4136" s="34"/>
    </row>
    <row r="4137" spans="2:2">
      <c r="B4137" s="34"/>
    </row>
    <row r="4138" spans="2:2">
      <c r="B4138" s="34"/>
    </row>
    <row r="4139" spans="2:2">
      <c r="B4139" s="34"/>
    </row>
    <row r="4140" spans="2:2">
      <c r="B4140" s="34"/>
    </row>
    <row r="4141" spans="2:2">
      <c r="B4141" s="34"/>
    </row>
    <row r="4142" spans="2:2">
      <c r="B4142" s="34"/>
    </row>
    <row r="4143" spans="2:2">
      <c r="B4143" s="34"/>
    </row>
    <row r="4144" spans="2:2">
      <c r="B4144" s="34"/>
    </row>
    <row r="4145" spans="2:2">
      <c r="B4145" s="34"/>
    </row>
    <row r="4146" spans="2:2">
      <c r="B4146" s="34"/>
    </row>
    <row r="4147" spans="2:2">
      <c r="B4147" s="34"/>
    </row>
    <row r="4148" spans="2:2">
      <c r="B4148" s="34"/>
    </row>
    <row r="4149" spans="2:2">
      <c r="B4149" s="34"/>
    </row>
    <row r="4150" spans="2:2">
      <c r="B4150" s="34"/>
    </row>
    <row r="4151" spans="2:2">
      <c r="B4151" s="34"/>
    </row>
    <row r="4152" spans="2:2">
      <c r="B4152" s="34"/>
    </row>
    <row r="4153" spans="2:2">
      <c r="B4153" s="34"/>
    </row>
    <row r="4154" spans="2:2">
      <c r="B4154" s="34"/>
    </row>
    <row r="4155" spans="2:2">
      <c r="B4155" s="34"/>
    </row>
    <row r="4156" spans="2:2">
      <c r="B4156" s="34"/>
    </row>
    <row r="4157" spans="2:2">
      <c r="B4157" s="34"/>
    </row>
    <row r="4158" spans="2:2">
      <c r="B4158" s="34"/>
    </row>
    <row r="4159" spans="2:2">
      <c r="B4159" s="34"/>
    </row>
    <row r="4160" spans="2:2">
      <c r="B4160" s="34"/>
    </row>
    <row r="4161" spans="2:2">
      <c r="B4161" s="34"/>
    </row>
    <row r="4162" spans="2:2">
      <c r="B4162" s="34"/>
    </row>
    <row r="4163" spans="2:2">
      <c r="B4163" s="34"/>
    </row>
    <row r="4164" spans="2:2">
      <c r="B4164" s="34"/>
    </row>
    <row r="4165" spans="2:2">
      <c r="B4165" s="34"/>
    </row>
    <row r="4166" spans="2:2">
      <c r="B4166" s="34"/>
    </row>
    <row r="4167" spans="2:2">
      <c r="B4167" s="34"/>
    </row>
    <row r="4168" spans="2:2">
      <c r="B4168" s="34"/>
    </row>
    <row r="4169" spans="2:2">
      <c r="B4169" s="34"/>
    </row>
    <row r="4170" spans="2:2">
      <c r="B4170" s="34"/>
    </row>
    <row r="4171" spans="2:2">
      <c r="B4171" s="34"/>
    </row>
    <row r="4172" spans="2:2">
      <c r="B4172" s="34"/>
    </row>
    <row r="4173" spans="2:2">
      <c r="B4173" s="34"/>
    </row>
    <row r="4174" spans="2:2">
      <c r="B4174" s="34"/>
    </row>
    <row r="4175" spans="2:2">
      <c r="B4175" s="34"/>
    </row>
    <row r="4176" spans="2:2">
      <c r="B4176" s="34"/>
    </row>
    <row r="4177" spans="2:2">
      <c r="B4177" s="34"/>
    </row>
    <row r="4178" spans="2:2">
      <c r="B4178" s="34"/>
    </row>
    <row r="4179" spans="2:2">
      <c r="B4179" s="34"/>
    </row>
    <row r="4180" spans="2:2">
      <c r="B4180" s="34"/>
    </row>
    <row r="4181" spans="2:2">
      <c r="B4181" s="34"/>
    </row>
    <row r="4182" spans="2:2">
      <c r="B4182" s="34"/>
    </row>
    <row r="4183" spans="2:2">
      <c r="B4183" s="34"/>
    </row>
    <row r="4184" spans="2:2">
      <c r="B4184" s="34"/>
    </row>
    <row r="4185" spans="2:2">
      <c r="B4185" s="34"/>
    </row>
    <row r="4186" spans="2:2">
      <c r="B4186" s="34"/>
    </row>
    <row r="4187" spans="2:2">
      <c r="B4187" s="34"/>
    </row>
    <row r="4188" spans="2:2">
      <c r="B4188" s="34"/>
    </row>
    <row r="4189" spans="2:2">
      <c r="B4189" s="34"/>
    </row>
    <row r="4190" spans="2:2">
      <c r="B4190" s="34"/>
    </row>
    <row r="4191" spans="2:2">
      <c r="B4191" s="34"/>
    </row>
    <row r="4192" spans="2:2">
      <c r="B4192" s="34"/>
    </row>
    <row r="4193" spans="2:2">
      <c r="B4193" s="34"/>
    </row>
    <row r="4194" spans="2:2">
      <c r="B4194" s="34"/>
    </row>
    <row r="4195" spans="2:2">
      <c r="B4195" s="34"/>
    </row>
    <row r="4196" spans="2:2">
      <c r="B4196" s="34"/>
    </row>
    <row r="4197" spans="2:2">
      <c r="B4197" s="34"/>
    </row>
    <row r="4198" spans="2:2">
      <c r="B4198" s="34"/>
    </row>
    <row r="4199" spans="2:2">
      <c r="B4199" s="34"/>
    </row>
    <row r="4200" spans="2:2">
      <c r="B4200" s="34"/>
    </row>
    <row r="4201" spans="2:2">
      <c r="B4201" s="34"/>
    </row>
    <row r="4202" spans="2:2">
      <c r="B4202" s="34"/>
    </row>
    <row r="4203" spans="2:2">
      <c r="B4203" s="34"/>
    </row>
    <row r="4204" spans="2:2">
      <c r="B4204" s="34"/>
    </row>
    <row r="4205" spans="2:2">
      <c r="B4205" s="34"/>
    </row>
    <row r="4206" spans="2:2">
      <c r="B4206" s="34"/>
    </row>
    <row r="4207" spans="2:2">
      <c r="B4207" s="34"/>
    </row>
    <row r="4208" spans="2:2">
      <c r="B4208" s="34"/>
    </row>
    <row r="4209" spans="2:2">
      <c r="B4209" s="34"/>
    </row>
    <row r="4210" spans="2:2">
      <c r="B4210" s="34"/>
    </row>
    <row r="4211" spans="2:2">
      <c r="B4211" s="34"/>
    </row>
    <row r="4212" spans="2:2">
      <c r="B4212" s="34"/>
    </row>
    <row r="4213" spans="2:2">
      <c r="B4213" s="34"/>
    </row>
    <row r="4214" spans="2:2">
      <c r="B4214" s="34"/>
    </row>
    <row r="4215" spans="2:2">
      <c r="B4215" s="34"/>
    </row>
    <row r="4216" spans="2:2">
      <c r="B4216" s="34"/>
    </row>
    <row r="4217" spans="2:2">
      <c r="B4217" s="34"/>
    </row>
    <row r="4218" spans="2:2">
      <c r="B4218" s="34"/>
    </row>
    <row r="4219" spans="2:2">
      <c r="B4219" s="34"/>
    </row>
    <row r="4220" spans="2:2">
      <c r="B4220" s="34"/>
    </row>
    <row r="4221" spans="2:2">
      <c r="B4221" s="34"/>
    </row>
    <row r="4222" spans="2:2">
      <c r="B4222" s="34"/>
    </row>
    <row r="4223" spans="2:2">
      <c r="B4223" s="34"/>
    </row>
    <row r="4224" spans="2:2">
      <c r="B4224" s="34"/>
    </row>
    <row r="4225" spans="2:2">
      <c r="B4225" s="34"/>
    </row>
    <row r="4226" spans="2:2">
      <c r="B4226" s="34"/>
    </row>
    <row r="4227" spans="2:2">
      <c r="B4227" s="34"/>
    </row>
    <row r="4228" spans="2:2">
      <c r="B4228" s="34"/>
    </row>
    <row r="4229" spans="2:2">
      <c r="B4229" s="34"/>
    </row>
    <row r="4230" spans="2:2">
      <c r="B4230" s="34"/>
    </row>
    <row r="4231" spans="2:2">
      <c r="B4231" s="34"/>
    </row>
    <row r="4232" spans="2:2">
      <c r="B4232" s="34"/>
    </row>
    <row r="4233" spans="2:2">
      <c r="B4233" s="34"/>
    </row>
    <row r="4234" spans="2:2">
      <c r="B4234" s="34"/>
    </row>
    <row r="4235" spans="2:2">
      <c r="B4235" s="34"/>
    </row>
    <row r="4236" spans="2:2">
      <c r="B4236" s="34"/>
    </row>
    <row r="4237" spans="2:2">
      <c r="B4237" s="34"/>
    </row>
    <row r="4238" spans="2:2">
      <c r="B4238" s="34"/>
    </row>
    <row r="4239" spans="2:2">
      <c r="B4239" s="34"/>
    </row>
    <row r="4240" spans="2:2">
      <c r="B4240" s="34"/>
    </row>
    <row r="4241" spans="2:2">
      <c r="B4241" s="34"/>
    </row>
    <row r="4242" spans="2:2">
      <c r="B4242" s="34"/>
    </row>
    <row r="4243" spans="2:2">
      <c r="B4243" s="34"/>
    </row>
    <row r="4244" spans="2:2">
      <c r="B4244" s="34"/>
    </row>
    <row r="4245" spans="2:2">
      <c r="B4245" s="34"/>
    </row>
    <row r="4246" spans="2:2">
      <c r="B4246" s="34"/>
    </row>
    <row r="4247" spans="2:2">
      <c r="B4247" s="34"/>
    </row>
    <row r="4248" spans="2:2">
      <c r="B4248" s="34"/>
    </row>
    <row r="4249" spans="2:2">
      <c r="B4249" s="34"/>
    </row>
    <row r="4250" spans="2:2">
      <c r="B4250" s="34"/>
    </row>
    <row r="4251" spans="2:2">
      <c r="B4251" s="34"/>
    </row>
    <row r="4252" spans="2:2">
      <c r="B4252" s="34"/>
    </row>
    <row r="4253" spans="2:2">
      <c r="B4253" s="34"/>
    </row>
    <row r="4254" spans="2:2">
      <c r="B4254" s="34"/>
    </row>
    <row r="4255" spans="2:2">
      <c r="B4255" s="34"/>
    </row>
    <row r="4256" spans="2:2">
      <c r="B4256" s="34"/>
    </row>
    <row r="4257" spans="2:2">
      <c r="B4257" s="34"/>
    </row>
    <row r="4258" spans="2:2">
      <c r="B4258" s="34"/>
    </row>
    <row r="4259" spans="2:2">
      <c r="B4259" s="34"/>
    </row>
    <row r="4260" spans="2:2">
      <c r="B4260" s="34"/>
    </row>
    <row r="4261" spans="2:2">
      <c r="B4261" s="34"/>
    </row>
    <row r="4262" spans="2:2">
      <c r="B4262" s="34"/>
    </row>
    <row r="4263" spans="2:2">
      <c r="B4263" s="34"/>
    </row>
    <row r="4264" spans="2:2">
      <c r="B4264" s="34"/>
    </row>
    <row r="4265" spans="2:2">
      <c r="B4265" s="34"/>
    </row>
    <row r="4266" spans="2:2">
      <c r="B4266" s="34"/>
    </row>
    <row r="4267" spans="2:2">
      <c r="B4267" s="34"/>
    </row>
    <row r="4268" spans="2:2">
      <c r="B4268" s="34"/>
    </row>
    <row r="4269" spans="2:2">
      <c r="B4269" s="34"/>
    </row>
    <row r="4270" spans="2:2">
      <c r="B4270" s="34"/>
    </row>
    <row r="4271" spans="2:2">
      <c r="B4271" s="34"/>
    </row>
    <row r="4272" spans="2:2">
      <c r="B4272" s="34"/>
    </row>
    <row r="4273" spans="2:2">
      <c r="B4273" s="34"/>
    </row>
    <row r="4274" spans="2:2">
      <c r="B4274" s="34"/>
    </row>
    <row r="4275" spans="2:2">
      <c r="B4275" s="34"/>
    </row>
    <row r="4276" spans="2:2">
      <c r="B4276" s="34"/>
    </row>
    <row r="4277" spans="2:2">
      <c r="B4277" s="34"/>
    </row>
    <row r="4278" spans="2:2">
      <c r="B4278" s="34"/>
    </row>
    <row r="4279" spans="2:2">
      <c r="B4279" s="34"/>
    </row>
    <row r="4280" spans="2:2">
      <c r="B4280" s="34"/>
    </row>
    <row r="4281" spans="2:2">
      <c r="B4281" s="34"/>
    </row>
    <row r="4282" spans="2:2">
      <c r="B4282" s="34"/>
    </row>
    <row r="4283" spans="2:2">
      <c r="B4283" s="34"/>
    </row>
    <row r="4284" spans="2:2">
      <c r="B4284" s="34"/>
    </row>
    <row r="4285" spans="2:2">
      <c r="B4285" s="34"/>
    </row>
    <row r="4286" spans="2:2">
      <c r="B4286" s="34"/>
    </row>
    <row r="4287" spans="2:2">
      <c r="B4287" s="34"/>
    </row>
    <row r="4288" spans="2:2">
      <c r="B4288" s="34"/>
    </row>
    <row r="4289" spans="2:2">
      <c r="B4289" s="34"/>
    </row>
    <row r="4290" spans="2:2">
      <c r="B4290" s="34"/>
    </row>
    <row r="4291" spans="2:2">
      <c r="B4291" s="34"/>
    </row>
    <row r="4292" spans="2:2">
      <c r="B4292" s="34"/>
    </row>
    <row r="4293" spans="2:2">
      <c r="B4293" s="34"/>
    </row>
    <row r="4294" spans="2:2">
      <c r="B4294" s="34"/>
    </row>
    <row r="4295" spans="2:2">
      <c r="B4295" s="34"/>
    </row>
    <row r="4296" spans="2:2">
      <c r="B4296" s="34"/>
    </row>
    <row r="4297" spans="2:2">
      <c r="B4297" s="34"/>
    </row>
    <row r="4298" spans="2:2">
      <c r="B4298" s="34"/>
    </row>
    <row r="4299" spans="2:2">
      <c r="B4299" s="34"/>
    </row>
    <row r="4300" spans="2:2">
      <c r="B4300" s="34"/>
    </row>
    <row r="4301" spans="2:2">
      <c r="B4301" s="34"/>
    </row>
    <row r="4302" spans="2:2">
      <c r="B4302" s="34"/>
    </row>
    <row r="4303" spans="2:2">
      <c r="B4303" s="34"/>
    </row>
    <row r="4304" spans="2:2">
      <c r="B4304" s="34"/>
    </row>
    <row r="4305" spans="2:2">
      <c r="B4305" s="34"/>
    </row>
    <row r="4306" spans="2:2">
      <c r="B4306" s="34"/>
    </row>
    <row r="4307" spans="2:2">
      <c r="B4307" s="34"/>
    </row>
    <row r="4308" spans="2:2">
      <c r="B4308" s="34"/>
    </row>
    <row r="4309" spans="2:2">
      <c r="B4309" s="34"/>
    </row>
    <row r="4310" spans="2:2">
      <c r="B4310" s="34"/>
    </row>
    <row r="4311" spans="2:2">
      <c r="B4311" s="34"/>
    </row>
    <row r="4312" spans="2:2">
      <c r="B4312" s="34"/>
    </row>
    <row r="4313" spans="2:2">
      <c r="B4313" s="34"/>
    </row>
    <row r="4314" spans="2:2">
      <c r="B4314" s="34"/>
    </row>
    <row r="4315" spans="2:2">
      <c r="B4315" s="34"/>
    </row>
    <row r="4316" spans="2:2">
      <c r="B4316" s="34"/>
    </row>
    <row r="4317" spans="2:2">
      <c r="B4317" s="34"/>
    </row>
    <row r="4318" spans="2:2">
      <c r="B4318" s="34"/>
    </row>
    <row r="4319" spans="2:2">
      <c r="B4319" s="34"/>
    </row>
    <row r="4320" spans="2:2">
      <c r="B4320" s="34"/>
    </row>
    <row r="4321" spans="2:2">
      <c r="B4321" s="34"/>
    </row>
    <row r="4322" spans="2:2">
      <c r="B4322" s="34"/>
    </row>
    <row r="4323" spans="2:2">
      <c r="B4323" s="34"/>
    </row>
    <row r="4324" spans="2:2">
      <c r="B4324" s="34"/>
    </row>
    <row r="4325" spans="2:2">
      <c r="B4325" s="34"/>
    </row>
    <row r="4326" spans="2:2">
      <c r="B4326" s="34"/>
    </row>
    <row r="4327" spans="2:2">
      <c r="B4327" s="34"/>
    </row>
    <row r="4328" spans="2:2">
      <c r="B4328" s="34"/>
    </row>
    <row r="4329" spans="2:2">
      <c r="B4329" s="34"/>
    </row>
    <row r="4330" spans="2:2">
      <c r="B4330" s="34"/>
    </row>
    <row r="4331" spans="2:2">
      <c r="B4331" s="34"/>
    </row>
    <row r="4332" spans="2:2">
      <c r="B4332" s="34"/>
    </row>
    <row r="4333" spans="2:2">
      <c r="B4333" s="34"/>
    </row>
    <row r="4334" spans="2:2">
      <c r="B4334" s="34"/>
    </row>
    <row r="4335" spans="2:2">
      <c r="B4335" s="34"/>
    </row>
    <row r="4336" spans="2:2">
      <c r="B4336" s="34"/>
    </row>
    <row r="4337" spans="2:2">
      <c r="B4337" s="34"/>
    </row>
    <row r="4338" spans="2:2">
      <c r="B4338" s="34"/>
    </row>
    <row r="4339" spans="2:2">
      <c r="B4339" s="34"/>
    </row>
    <row r="4340" spans="2:2">
      <c r="B4340" s="34"/>
    </row>
    <row r="4341" spans="2:2">
      <c r="B4341" s="34"/>
    </row>
    <row r="4342" spans="2:2">
      <c r="B4342" s="34"/>
    </row>
    <row r="4343" spans="2:2">
      <c r="B4343" s="34"/>
    </row>
    <row r="4344" spans="2:2">
      <c r="B4344" s="34"/>
    </row>
    <row r="4345" spans="2:2">
      <c r="B4345" s="34"/>
    </row>
    <row r="4346" spans="2:2">
      <c r="B4346" s="34"/>
    </row>
    <row r="4347" spans="2:2">
      <c r="B4347" s="34"/>
    </row>
    <row r="4348" spans="2:2">
      <c r="B4348" s="34"/>
    </row>
    <row r="4349" spans="2:2">
      <c r="B4349" s="34"/>
    </row>
    <row r="4350" spans="2:2">
      <c r="B4350" s="34"/>
    </row>
    <row r="4351" spans="2:2">
      <c r="B4351" s="34"/>
    </row>
    <row r="4352" spans="2:2">
      <c r="B4352" s="34"/>
    </row>
    <row r="4353" spans="2:2">
      <c r="B4353" s="34"/>
    </row>
    <row r="4354" spans="2:2">
      <c r="B4354" s="34"/>
    </row>
    <row r="4355" spans="2:2">
      <c r="B4355" s="34"/>
    </row>
    <row r="4356" spans="2:2">
      <c r="B4356" s="34"/>
    </row>
    <row r="4357" spans="2:2">
      <c r="B4357" s="34"/>
    </row>
    <row r="4358" spans="2:2">
      <c r="B4358" s="34"/>
    </row>
    <row r="4359" spans="2:2">
      <c r="B4359" s="34"/>
    </row>
    <row r="4360" spans="2:2">
      <c r="B4360" s="34"/>
    </row>
    <row r="4361" spans="2:2">
      <c r="B4361" s="34"/>
    </row>
    <row r="4362" spans="2:2">
      <c r="B4362" s="34"/>
    </row>
    <row r="4363" spans="2:2">
      <c r="B4363" s="34"/>
    </row>
    <row r="4364" spans="2:2">
      <c r="B4364" s="34"/>
    </row>
    <row r="4365" spans="2:2">
      <c r="B4365" s="34"/>
    </row>
    <row r="4366" spans="2:2">
      <c r="B4366" s="34"/>
    </row>
    <row r="4367" spans="2:2">
      <c r="B4367" s="34"/>
    </row>
    <row r="4368" spans="2:2">
      <c r="B4368" s="34"/>
    </row>
    <row r="4369" spans="2:2">
      <c r="B4369" s="34"/>
    </row>
    <row r="4370" spans="2:2">
      <c r="B4370" s="34"/>
    </row>
    <row r="4371" spans="2:2">
      <c r="B4371" s="34"/>
    </row>
    <row r="4372" spans="2:2">
      <c r="B4372" s="34"/>
    </row>
    <row r="4373" spans="2:2">
      <c r="B4373" s="34"/>
    </row>
    <row r="4374" spans="2:2">
      <c r="B4374" s="34"/>
    </row>
    <row r="4375" spans="2:2">
      <c r="B4375" s="34"/>
    </row>
    <row r="4376" spans="2:2">
      <c r="B4376" s="34"/>
    </row>
    <row r="4377" spans="2:2">
      <c r="B4377" s="34"/>
    </row>
    <row r="4378" spans="2:2">
      <c r="B4378" s="34"/>
    </row>
    <row r="4379" spans="2:2">
      <c r="B4379" s="34"/>
    </row>
    <row r="4380" spans="2:2">
      <c r="B4380" s="34"/>
    </row>
    <row r="4381" spans="2:2">
      <c r="B4381" s="34"/>
    </row>
    <row r="4382" spans="2:2">
      <c r="B4382" s="34"/>
    </row>
    <row r="4383" spans="2:2">
      <c r="B4383" s="34"/>
    </row>
    <row r="4384" spans="2:2">
      <c r="B4384" s="34"/>
    </row>
    <row r="4385" spans="2:2">
      <c r="B4385" s="34"/>
    </row>
    <row r="4386" spans="2:2">
      <c r="B4386" s="34"/>
    </row>
    <row r="4387" spans="2:2">
      <c r="B4387" s="34"/>
    </row>
    <row r="4388" spans="2:2">
      <c r="B4388" s="34"/>
    </row>
    <row r="4389" spans="2:2">
      <c r="B4389" s="34"/>
    </row>
    <row r="4390" spans="2:2">
      <c r="B4390" s="34"/>
    </row>
    <row r="4391" spans="2:2">
      <c r="B4391" s="34"/>
    </row>
    <row r="4392" spans="2:2">
      <c r="B4392" s="34"/>
    </row>
    <row r="4393" spans="2:2">
      <c r="B4393" s="34"/>
    </row>
    <row r="4394" spans="2:2">
      <c r="B4394" s="34"/>
    </row>
    <row r="4395" spans="2:2">
      <c r="B4395" s="34"/>
    </row>
    <row r="4396" spans="2:2">
      <c r="B4396" s="34"/>
    </row>
    <row r="4397" spans="2:2">
      <c r="B4397" s="34"/>
    </row>
    <row r="4398" spans="2:2">
      <c r="B4398" s="34"/>
    </row>
    <row r="4399" spans="2:2">
      <c r="B4399" s="34"/>
    </row>
    <row r="4400" spans="2:2">
      <c r="B4400" s="34"/>
    </row>
    <row r="4401" spans="2:2">
      <c r="B4401" s="34"/>
    </row>
    <row r="4402" spans="2:2">
      <c r="B4402" s="34"/>
    </row>
    <row r="4403" spans="2:2">
      <c r="B4403" s="34"/>
    </row>
    <row r="4404" spans="2:2">
      <c r="B4404" s="34"/>
    </row>
    <row r="4405" spans="2:2">
      <c r="B4405" s="34"/>
    </row>
    <row r="4406" spans="2:2">
      <c r="B4406" s="34"/>
    </row>
    <row r="4407" spans="2:2">
      <c r="B4407" s="34"/>
    </row>
    <row r="4408" spans="2:2">
      <c r="B4408" s="34"/>
    </row>
    <row r="4409" spans="2:2">
      <c r="B4409" s="34"/>
    </row>
    <row r="4410" spans="2:2">
      <c r="B4410" s="34"/>
    </row>
    <row r="4411" spans="2:2">
      <c r="B4411" s="34"/>
    </row>
    <row r="4412" spans="2:2">
      <c r="B4412" s="34"/>
    </row>
    <row r="4413" spans="2:2">
      <c r="B4413" s="34"/>
    </row>
    <row r="4414" spans="2:2">
      <c r="B4414" s="34"/>
    </row>
    <row r="4415" spans="2:2">
      <c r="B4415" s="34"/>
    </row>
    <row r="4416" spans="2:2">
      <c r="B4416" s="34"/>
    </row>
    <row r="4417" spans="2:2">
      <c r="B4417" s="34"/>
    </row>
    <row r="4418" spans="2:2">
      <c r="B4418" s="34"/>
    </row>
    <row r="4419" spans="2:2">
      <c r="B4419" s="34"/>
    </row>
    <row r="4420" spans="2:2">
      <c r="B4420" s="34"/>
    </row>
    <row r="4421" spans="2:2">
      <c r="B4421" s="34"/>
    </row>
    <row r="4422" spans="2:2">
      <c r="B4422" s="34"/>
    </row>
    <row r="4423" spans="2:2">
      <c r="B4423" s="34"/>
    </row>
    <row r="4424" spans="2:2">
      <c r="B4424" s="34"/>
    </row>
    <row r="4425" spans="2:2">
      <c r="B4425" s="34"/>
    </row>
    <row r="4426" spans="2:2">
      <c r="B4426" s="34"/>
    </row>
    <row r="4427" spans="2:2">
      <c r="B4427" s="34"/>
    </row>
    <row r="4428" spans="2:2">
      <c r="B4428" s="34"/>
    </row>
    <row r="4429" spans="2:2">
      <c r="B4429" s="34"/>
    </row>
    <row r="4430" spans="2:2">
      <c r="B4430" s="34"/>
    </row>
    <row r="4431" spans="2:2">
      <c r="B4431" s="34"/>
    </row>
    <row r="4432" spans="2:2">
      <c r="B4432" s="34"/>
    </row>
    <row r="4433" spans="2:2">
      <c r="B4433" s="34"/>
    </row>
    <row r="4434" spans="2:2">
      <c r="B4434" s="34"/>
    </row>
    <row r="4435" spans="2:2">
      <c r="B4435" s="34"/>
    </row>
    <row r="4436" spans="2:2">
      <c r="B4436" s="34"/>
    </row>
    <row r="4437" spans="2:2">
      <c r="B4437" s="34"/>
    </row>
    <row r="4438" spans="2:2">
      <c r="B4438" s="34"/>
    </row>
    <row r="4439" spans="2:2">
      <c r="B4439" s="34"/>
    </row>
    <row r="4440" spans="2:2">
      <c r="B4440" s="34"/>
    </row>
    <row r="4441" spans="2:2">
      <c r="B4441" s="34"/>
    </row>
    <row r="4442" spans="2:2">
      <c r="B4442" s="34"/>
    </row>
    <row r="4443" spans="2:2">
      <c r="B4443" s="34"/>
    </row>
    <row r="4444" spans="2:2">
      <c r="B4444" s="34"/>
    </row>
    <row r="4445" spans="2:2">
      <c r="B4445" s="34"/>
    </row>
    <row r="4446" spans="2:2">
      <c r="B4446" s="34"/>
    </row>
    <row r="4447" spans="2:2">
      <c r="B4447" s="34"/>
    </row>
    <row r="4448" spans="2:2">
      <c r="B4448" s="34"/>
    </row>
    <row r="4449" spans="2:2">
      <c r="B4449" s="34"/>
    </row>
    <row r="4450" spans="2:2">
      <c r="B4450" s="34"/>
    </row>
    <row r="4451" spans="2:2">
      <c r="B4451" s="34"/>
    </row>
    <row r="4452" spans="2:2">
      <c r="B4452" s="34"/>
    </row>
    <row r="4453" spans="2:2">
      <c r="B4453" s="34"/>
    </row>
    <row r="4454" spans="2:2">
      <c r="B4454" s="34"/>
    </row>
    <row r="4455" spans="2:2">
      <c r="B4455" s="34"/>
    </row>
    <row r="4456" spans="2:2">
      <c r="B4456" s="34"/>
    </row>
    <row r="4457" spans="2:2">
      <c r="B4457" s="34"/>
    </row>
    <row r="4458" spans="2:2">
      <c r="B4458" s="34"/>
    </row>
    <row r="4459" spans="2:2">
      <c r="B4459" s="34"/>
    </row>
    <row r="4460" spans="2:2">
      <c r="B4460" s="34"/>
    </row>
    <row r="4461" spans="2:2">
      <c r="B4461" s="34"/>
    </row>
    <row r="4462" spans="2:2">
      <c r="B4462" s="34"/>
    </row>
    <row r="4463" spans="2:2">
      <c r="B4463" s="34"/>
    </row>
    <row r="4464" spans="2:2">
      <c r="B4464" s="34"/>
    </row>
    <row r="4465" spans="2:2">
      <c r="B4465" s="34"/>
    </row>
    <row r="4466" spans="2:2">
      <c r="B4466" s="34"/>
    </row>
    <row r="4467" spans="2:2">
      <c r="B4467" s="34"/>
    </row>
    <row r="4468" spans="2:2">
      <c r="B4468" s="34"/>
    </row>
    <row r="4469" spans="2:2">
      <c r="B4469" s="34"/>
    </row>
    <row r="4470" spans="2:2">
      <c r="B4470" s="34"/>
    </row>
    <row r="4471" spans="2:2">
      <c r="B4471" s="34"/>
    </row>
    <row r="4472" spans="2:2">
      <c r="B4472" s="34"/>
    </row>
    <row r="4473" spans="2:2">
      <c r="B4473" s="34"/>
    </row>
    <row r="4474" spans="2:2">
      <c r="B4474" s="34"/>
    </row>
    <row r="4475" spans="2:2">
      <c r="B4475" s="34"/>
    </row>
    <row r="4476" spans="2:2">
      <c r="B4476" s="34"/>
    </row>
    <row r="4477" spans="2:2">
      <c r="B4477" s="34"/>
    </row>
    <row r="4478" spans="2:2">
      <c r="B4478" s="34"/>
    </row>
    <row r="4479" spans="2:2">
      <c r="B4479" s="34"/>
    </row>
    <row r="4480" spans="2:2">
      <c r="B4480" s="34"/>
    </row>
    <row r="4481" spans="2:2">
      <c r="B4481" s="34"/>
    </row>
    <row r="4482" spans="2:2">
      <c r="B4482" s="34"/>
    </row>
    <row r="4483" spans="2:2">
      <c r="B4483" s="34"/>
    </row>
    <row r="4484" spans="2:2">
      <c r="B4484" s="34"/>
    </row>
    <row r="4485" spans="2:2">
      <c r="B4485" s="34"/>
    </row>
    <row r="4486" spans="2:2">
      <c r="B4486" s="34"/>
    </row>
    <row r="4487" spans="2:2">
      <c r="B4487" s="34"/>
    </row>
    <row r="4488" spans="2:2">
      <c r="B4488" s="34"/>
    </row>
    <row r="4489" spans="2:2">
      <c r="B4489" s="34"/>
    </row>
    <row r="4490" spans="2:2">
      <c r="B4490" s="34"/>
    </row>
    <row r="4491" spans="2:2">
      <c r="B4491" s="34"/>
    </row>
    <row r="4492" spans="2:2">
      <c r="B4492" s="34"/>
    </row>
    <row r="4493" spans="2:2">
      <c r="B4493" s="34"/>
    </row>
    <row r="4494" spans="2:2">
      <c r="B4494" s="34"/>
    </row>
    <row r="4495" spans="2:2">
      <c r="B4495" s="34"/>
    </row>
    <row r="4496" spans="2:2">
      <c r="B4496" s="34"/>
    </row>
    <row r="4497" spans="2:2">
      <c r="B4497" s="34"/>
    </row>
    <row r="4498" spans="2:2">
      <c r="B4498" s="34"/>
    </row>
    <row r="4499" spans="2:2">
      <c r="B4499" s="34"/>
    </row>
    <row r="4500" spans="2:2">
      <c r="B4500" s="34"/>
    </row>
    <row r="4501" spans="2:2">
      <c r="B4501" s="34"/>
    </row>
    <row r="4502" spans="2:2">
      <c r="B4502" s="34"/>
    </row>
    <row r="4503" spans="2:2">
      <c r="B4503" s="34"/>
    </row>
    <row r="4504" spans="2:2">
      <c r="B4504" s="34"/>
    </row>
    <row r="4505" spans="2:2">
      <c r="B4505" s="34"/>
    </row>
    <row r="4506" spans="2:2">
      <c r="B4506" s="34"/>
    </row>
    <row r="4507" spans="2:2">
      <c r="B4507" s="34"/>
    </row>
    <row r="4508" spans="2:2">
      <c r="B4508" s="34"/>
    </row>
    <row r="4509" spans="2:2">
      <c r="B4509" s="34"/>
    </row>
    <row r="4510" spans="2:2">
      <c r="B4510" s="34"/>
    </row>
    <row r="4511" spans="2:2">
      <c r="B4511" s="34"/>
    </row>
    <row r="4512" spans="2:2">
      <c r="B4512" s="34"/>
    </row>
    <row r="4513" spans="2:2">
      <c r="B4513" s="34"/>
    </row>
    <row r="4514" spans="2:2">
      <c r="B4514" s="34"/>
    </row>
    <row r="4515" spans="2:2">
      <c r="B4515" s="34"/>
    </row>
    <row r="4516" spans="2:2">
      <c r="B4516" s="34"/>
    </row>
    <row r="4517" spans="2:2">
      <c r="B4517" s="34"/>
    </row>
    <row r="4518" spans="2:2">
      <c r="B4518" s="34"/>
    </row>
    <row r="4519" spans="2:2">
      <c r="B4519" s="34"/>
    </row>
    <row r="4520" spans="2:2">
      <c r="B4520" s="34"/>
    </row>
    <row r="4521" spans="2:2">
      <c r="B4521" s="34"/>
    </row>
    <row r="4522" spans="2:2">
      <c r="B4522" s="34"/>
    </row>
    <row r="4523" spans="2:2">
      <c r="B4523" s="34"/>
    </row>
    <row r="4524" spans="2:2">
      <c r="B4524" s="34"/>
    </row>
    <row r="4525" spans="2:2">
      <c r="B4525" s="34"/>
    </row>
    <row r="4526" spans="2:2">
      <c r="B4526" s="34"/>
    </row>
    <row r="4527" spans="2:2">
      <c r="B4527" s="34"/>
    </row>
    <row r="4528" spans="2:2">
      <c r="B4528" s="34"/>
    </row>
    <row r="4529" spans="2:2">
      <c r="B4529" s="34"/>
    </row>
    <row r="4530" spans="2:2">
      <c r="B4530" s="34"/>
    </row>
    <row r="4531" spans="2:2">
      <c r="B4531" s="34"/>
    </row>
    <row r="4532" spans="2:2">
      <c r="B4532" s="34"/>
    </row>
    <row r="4533" spans="2:2">
      <c r="B4533" s="34"/>
    </row>
    <row r="4534" spans="2:2">
      <c r="B4534" s="34"/>
    </row>
    <row r="4535" spans="2:2">
      <c r="B4535" s="34"/>
    </row>
    <row r="4536" spans="2:2">
      <c r="B4536" s="34"/>
    </row>
    <row r="4537" spans="2:2">
      <c r="B4537" s="34"/>
    </row>
    <row r="4538" spans="2:2">
      <c r="B4538" s="34"/>
    </row>
    <row r="4539" spans="2:2">
      <c r="B4539" s="34"/>
    </row>
    <row r="4540" spans="2:2">
      <c r="B4540" s="34"/>
    </row>
    <row r="4541" spans="2:2">
      <c r="B4541" s="34"/>
    </row>
    <row r="4542" spans="2:2">
      <c r="B4542" s="34"/>
    </row>
    <row r="4543" spans="2:2">
      <c r="B4543" s="34"/>
    </row>
    <row r="4544" spans="2:2">
      <c r="B4544" s="34"/>
    </row>
    <row r="4545" spans="2:2">
      <c r="B4545" s="34"/>
    </row>
    <row r="4546" spans="2:2">
      <c r="B4546" s="34"/>
    </row>
    <row r="4547" spans="2:2">
      <c r="B4547" s="34"/>
    </row>
    <row r="4548" spans="2:2">
      <c r="B4548" s="34"/>
    </row>
    <row r="4549" spans="2:2">
      <c r="B4549" s="34"/>
    </row>
    <row r="4550" spans="2:2">
      <c r="B4550" s="34"/>
    </row>
    <row r="4551" spans="2:2">
      <c r="B4551" s="34"/>
    </row>
    <row r="4552" spans="2:2">
      <c r="B4552" s="34"/>
    </row>
    <row r="4553" spans="2:2">
      <c r="B4553" s="34"/>
    </row>
    <row r="4554" spans="2:2">
      <c r="B4554" s="34"/>
    </row>
    <row r="4555" spans="2:2">
      <c r="B4555" s="34"/>
    </row>
    <row r="4556" spans="2:2">
      <c r="B4556" s="34"/>
    </row>
    <row r="4557" spans="2:2">
      <c r="B4557" s="34"/>
    </row>
    <row r="4558" spans="2:2">
      <c r="B4558" s="34"/>
    </row>
    <row r="4559" spans="2:2">
      <c r="B4559" s="34"/>
    </row>
    <row r="4560" spans="2:2">
      <c r="B4560" s="34"/>
    </row>
    <row r="4561" spans="2:2">
      <c r="B4561" s="34"/>
    </row>
    <row r="4562" spans="2:2">
      <c r="B4562" s="34"/>
    </row>
    <row r="4563" spans="2:2">
      <c r="B4563" s="34"/>
    </row>
    <row r="4564" spans="2:2">
      <c r="B4564" s="34"/>
    </row>
    <row r="4565" spans="2:2">
      <c r="B4565" s="34"/>
    </row>
    <row r="4566" spans="2:2">
      <c r="B4566" s="34"/>
    </row>
    <row r="4567" spans="2:2">
      <c r="B4567" s="34"/>
    </row>
    <row r="4568" spans="2:2">
      <c r="B4568" s="34"/>
    </row>
    <row r="4569" spans="2:2">
      <c r="B4569" s="34"/>
    </row>
    <row r="4570" spans="2:2">
      <c r="B4570" s="34"/>
    </row>
    <row r="4571" spans="2:2">
      <c r="B4571" s="34"/>
    </row>
    <row r="4572" spans="2:2">
      <c r="B4572" s="34"/>
    </row>
    <row r="4573" spans="2:2">
      <c r="B4573" s="34"/>
    </row>
    <row r="4574" spans="2:2">
      <c r="B4574" s="34"/>
    </row>
    <row r="4575" spans="2:2">
      <c r="B4575" s="34"/>
    </row>
    <row r="4576" spans="2:2">
      <c r="B4576" s="34"/>
    </row>
    <row r="4577" spans="2:2">
      <c r="B4577" s="34"/>
    </row>
    <row r="4578" spans="2:2">
      <c r="B4578" s="34"/>
    </row>
    <row r="4579" spans="2:2">
      <c r="B4579" s="34"/>
    </row>
    <row r="4580" spans="2:2">
      <c r="B4580" s="34"/>
    </row>
    <row r="4581" spans="2:2">
      <c r="B4581" s="34"/>
    </row>
    <row r="4582" spans="2:2">
      <c r="B4582" s="34"/>
    </row>
    <row r="4583" spans="2:2">
      <c r="B4583" s="34"/>
    </row>
    <row r="4584" spans="2:2">
      <c r="B4584" s="34"/>
    </row>
    <row r="4585" spans="2:2">
      <c r="B4585" s="34"/>
    </row>
    <row r="4586" spans="2:2">
      <c r="B4586" s="34"/>
    </row>
    <row r="4587" spans="2:2">
      <c r="B4587" s="34"/>
    </row>
    <row r="4588" spans="2:2">
      <c r="B4588" s="34"/>
    </row>
    <row r="4589" spans="2:2">
      <c r="B4589" s="34"/>
    </row>
    <row r="4590" spans="2:2">
      <c r="B4590" s="34"/>
    </row>
    <row r="4591" spans="2:2">
      <c r="B4591" s="34"/>
    </row>
    <row r="4592" spans="2:2">
      <c r="B4592" s="34"/>
    </row>
    <row r="4593" spans="2:2">
      <c r="B4593" s="34"/>
    </row>
    <row r="4594" spans="2:2">
      <c r="B4594" s="34"/>
    </row>
    <row r="4595" spans="2:2">
      <c r="B4595" s="34"/>
    </row>
    <row r="4596" spans="2:2">
      <c r="B4596" s="34"/>
    </row>
    <row r="4597" spans="2:2">
      <c r="B4597" s="34"/>
    </row>
    <row r="4598" spans="2:2">
      <c r="B4598" s="34"/>
    </row>
    <row r="4599" spans="2:2">
      <c r="B4599" s="34"/>
    </row>
    <row r="4600" spans="2:2">
      <c r="B4600" s="34"/>
    </row>
    <row r="4601" spans="2:2">
      <c r="B4601" s="34"/>
    </row>
    <row r="4602" spans="2:2">
      <c r="B4602" s="34"/>
    </row>
    <row r="4603" spans="2:2">
      <c r="B4603" s="34"/>
    </row>
    <row r="4604" spans="2:2">
      <c r="B4604" s="34"/>
    </row>
    <row r="4605" spans="2:2">
      <c r="B4605" s="34"/>
    </row>
    <row r="4606" spans="2:2">
      <c r="B4606" s="34"/>
    </row>
    <row r="4607" spans="2:2">
      <c r="B4607" s="34"/>
    </row>
    <row r="4608" spans="2:2">
      <c r="B4608" s="34"/>
    </row>
    <row r="4609" spans="2:2">
      <c r="B4609" s="34"/>
    </row>
    <row r="4610" spans="2:2">
      <c r="B4610" s="34"/>
    </row>
    <row r="4611" spans="2:2">
      <c r="B4611" s="34"/>
    </row>
    <row r="4612" spans="2:2">
      <c r="B4612" s="34"/>
    </row>
    <row r="4613" spans="2:2">
      <c r="B4613" s="34"/>
    </row>
    <row r="4614" spans="2:2">
      <c r="B4614" s="34"/>
    </row>
    <row r="4615" spans="2:2">
      <c r="B4615" s="34"/>
    </row>
    <row r="4616" spans="2:2">
      <c r="B4616" s="34"/>
    </row>
    <row r="4617" spans="2:2">
      <c r="B4617" s="34"/>
    </row>
    <row r="4618" spans="2:2">
      <c r="B4618" s="34"/>
    </row>
    <row r="4619" spans="2:2">
      <c r="B4619" s="34"/>
    </row>
    <row r="4620" spans="2:2">
      <c r="B4620" s="34"/>
    </row>
    <row r="4621" spans="2:2">
      <c r="B4621" s="34"/>
    </row>
    <row r="4622" spans="2:2">
      <c r="B4622" s="34"/>
    </row>
    <row r="4623" spans="2:2">
      <c r="B4623" s="34"/>
    </row>
    <row r="4624" spans="2:2">
      <c r="B4624" s="34"/>
    </row>
    <row r="4625" spans="2:2">
      <c r="B4625" s="34"/>
    </row>
    <row r="4626" spans="2:2">
      <c r="B4626" s="34"/>
    </row>
    <row r="4627" spans="2:2">
      <c r="B4627" s="34"/>
    </row>
    <row r="4628" spans="2:2">
      <c r="B4628" s="34"/>
    </row>
    <row r="4629" spans="2:2">
      <c r="B4629" s="34"/>
    </row>
    <row r="4630" spans="2:2">
      <c r="B4630" s="34"/>
    </row>
    <row r="4631" spans="2:2">
      <c r="B4631" s="34"/>
    </row>
    <row r="4632" spans="2:2">
      <c r="B4632" s="34"/>
    </row>
    <row r="4633" spans="2:2">
      <c r="B4633" s="34"/>
    </row>
    <row r="4634" spans="2:2">
      <c r="B4634" s="34"/>
    </row>
    <row r="4635" spans="2:2">
      <c r="B4635" s="34"/>
    </row>
    <row r="4636" spans="2:2">
      <c r="B4636" s="34"/>
    </row>
    <row r="4637" spans="2:2">
      <c r="B4637" s="34"/>
    </row>
    <row r="4638" spans="2:2">
      <c r="B4638" s="34"/>
    </row>
    <row r="4639" spans="2:2">
      <c r="B4639" s="34"/>
    </row>
    <row r="4640" spans="2:2">
      <c r="B4640" s="34"/>
    </row>
    <row r="4641" spans="2:2">
      <c r="B4641" s="34"/>
    </row>
    <row r="4642" spans="2:2">
      <c r="B4642" s="34"/>
    </row>
    <row r="4643" spans="2:2">
      <c r="B4643" s="34"/>
    </row>
    <row r="4644" spans="2:2">
      <c r="B4644" s="34"/>
    </row>
    <row r="4645" spans="2:2">
      <c r="B4645" s="34"/>
    </row>
    <row r="4646" spans="2:2">
      <c r="B4646" s="34"/>
    </row>
    <row r="4647" spans="2:2">
      <c r="B4647" s="34"/>
    </row>
    <row r="4648" spans="2:2">
      <c r="B4648" s="34"/>
    </row>
    <row r="4649" spans="2:2">
      <c r="B4649" s="34"/>
    </row>
    <row r="4650" spans="2:2">
      <c r="B4650" s="34"/>
    </row>
    <row r="4651" spans="2:2">
      <c r="B4651" s="34"/>
    </row>
    <row r="4652" spans="2:2">
      <c r="B4652" s="34"/>
    </row>
    <row r="4653" spans="2:2">
      <c r="B4653" s="34"/>
    </row>
    <row r="4654" spans="2:2">
      <c r="B4654" s="34"/>
    </row>
    <row r="4655" spans="2:2">
      <c r="B4655" s="34"/>
    </row>
    <row r="4656" spans="2:2">
      <c r="B4656" s="34"/>
    </row>
    <row r="4657" spans="2:2">
      <c r="B4657" s="34"/>
    </row>
    <row r="4658" spans="2:2">
      <c r="B4658" s="34"/>
    </row>
    <row r="4659" spans="2:2">
      <c r="B4659" s="34"/>
    </row>
    <row r="4660" spans="2:2">
      <c r="B4660" s="34"/>
    </row>
    <row r="4661" spans="2:2">
      <c r="B4661" s="34"/>
    </row>
    <row r="4662" spans="2:2">
      <c r="B4662" s="34"/>
    </row>
    <row r="4663" spans="2:2">
      <c r="B4663" s="34"/>
    </row>
    <row r="4664" spans="2:2">
      <c r="B4664" s="34"/>
    </row>
    <row r="4665" spans="2:2">
      <c r="B4665" s="34"/>
    </row>
    <row r="4666" spans="2:2">
      <c r="B4666" s="34"/>
    </row>
    <row r="4667" spans="2:2">
      <c r="B4667" s="34"/>
    </row>
    <row r="4668" spans="2:2">
      <c r="B4668" s="34"/>
    </row>
    <row r="4669" spans="2:2">
      <c r="B4669" s="34"/>
    </row>
    <row r="4670" spans="2:2">
      <c r="B4670" s="34"/>
    </row>
    <row r="4671" spans="2:2">
      <c r="B4671" s="34"/>
    </row>
    <row r="4672" spans="2:2">
      <c r="B4672" s="34"/>
    </row>
    <row r="4673" spans="2:2">
      <c r="B4673" s="34"/>
    </row>
    <row r="4674" spans="2:2">
      <c r="B4674" s="34"/>
    </row>
    <row r="4675" spans="2:2">
      <c r="B4675" s="34"/>
    </row>
    <row r="4676" spans="2:2">
      <c r="B4676" s="34"/>
    </row>
    <row r="4677" spans="2:2">
      <c r="B4677" s="34"/>
    </row>
    <row r="4678" spans="2:2">
      <c r="B4678" s="34"/>
    </row>
    <row r="4679" spans="2:2">
      <c r="B4679" s="34"/>
    </row>
    <row r="4680" spans="2:2">
      <c r="B4680" s="34"/>
    </row>
    <row r="4681" spans="2:2">
      <c r="B4681" s="34"/>
    </row>
    <row r="4682" spans="2:2">
      <c r="B4682" s="34"/>
    </row>
    <row r="4683" spans="2:2">
      <c r="B4683" s="34"/>
    </row>
    <row r="4684" spans="2:2">
      <c r="B4684" s="34"/>
    </row>
    <row r="4685" spans="2:2">
      <c r="B4685" s="34"/>
    </row>
    <row r="4686" spans="2:2">
      <c r="B4686" s="34"/>
    </row>
    <row r="4687" spans="2:2">
      <c r="B4687" s="34"/>
    </row>
    <row r="4688" spans="2:2">
      <c r="B4688" s="34"/>
    </row>
    <row r="4689" spans="2:2">
      <c r="B4689" s="34"/>
    </row>
    <row r="4690" spans="2:2">
      <c r="B4690" s="34"/>
    </row>
    <row r="4691" spans="2:2">
      <c r="B4691" s="34"/>
    </row>
    <row r="4692" spans="2:2">
      <c r="B4692" s="34"/>
    </row>
    <row r="4693" spans="2:2">
      <c r="B4693" s="34"/>
    </row>
    <row r="4694" spans="2:2">
      <c r="B4694" s="34"/>
    </row>
    <row r="4695" spans="2:2">
      <c r="B4695" s="34"/>
    </row>
    <row r="4696" spans="2:2">
      <c r="B4696" s="34"/>
    </row>
    <row r="4697" spans="2:2">
      <c r="B4697" s="34"/>
    </row>
    <row r="4698" spans="2:2">
      <c r="B4698" s="34"/>
    </row>
    <row r="4699" spans="2:2">
      <c r="B4699" s="34"/>
    </row>
    <row r="4700" spans="2:2">
      <c r="B4700" s="34"/>
    </row>
    <row r="4701" spans="2:2">
      <c r="B4701" s="34"/>
    </row>
    <row r="4702" spans="2:2">
      <c r="B4702" s="34"/>
    </row>
    <row r="4703" spans="2:2">
      <c r="B4703" s="34"/>
    </row>
    <row r="4704" spans="2:2">
      <c r="B4704" s="34"/>
    </row>
    <row r="4705" spans="2:2">
      <c r="B4705" s="34"/>
    </row>
    <row r="4706" spans="2:2">
      <c r="B4706" s="34"/>
    </row>
    <row r="4707" spans="2:2">
      <c r="B4707" s="34"/>
    </row>
    <row r="4708" spans="2:2">
      <c r="B4708" s="34"/>
    </row>
    <row r="4709" spans="2:2">
      <c r="B4709" s="34"/>
    </row>
    <row r="4710" spans="2:2">
      <c r="B4710" s="34"/>
    </row>
    <row r="4711" spans="2:2">
      <c r="B4711" s="34"/>
    </row>
    <row r="4712" spans="2:2">
      <c r="B4712" s="34"/>
    </row>
    <row r="4713" spans="2:2">
      <c r="B4713" s="34"/>
    </row>
    <row r="4714" spans="2:2">
      <c r="B4714" s="34"/>
    </row>
    <row r="4715" spans="2:2">
      <c r="B4715" s="34"/>
    </row>
    <row r="4716" spans="2:2">
      <c r="B4716" s="34"/>
    </row>
    <row r="4717" spans="2:2">
      <c r="B4717" s="34"/>
    </row>
    <row r="4718" spans="2:2">
      <c r="B4718" s="34"/>
    </row>
    <row r="4719" spans="2:2">
      <c r="B4719" s="34"/>
    </row>
    <row r="4720" spans="2:2">
      <c r="B4720" s="34"/>
    </row>
    <row r="4721" spans="2:2">
      <c r="B4721" s="34"/>
    </row>
    <row r="4722" spans="2:2">
      <c r="B4722" s="34"/>
    </row>
    <row r="4723" spans="2:2">
      <c r="B4723" s="34"/>
    </row>
    <row r="4724" spans="2:2">
      <c r="B4724" s="34"/>
    </row>
    <row r="4725" spans="2:2">
      <c r="B4725" s="34"/>
    </row>
    <row r="4726" spans="2:2">
      <c r="B4726" s="34"/>
    </row>
    <row r="4727" spans="2:2">
      <c r="B4727" s="34"/>
    </row>
    <row r="4728" spans="2:2">
      <c r="B4728" s="34"/>
    </row>
    <row r="4729" spans="2:2">
      <c r="B4729" s="34"/>
    </row>
    <row r="4730" spans="2:2">
      <c r="B4730" s="34"/>
    </row>
    <row r="4731" spans="2:2">
      <c r="B4731" s="34"/>
    </row>
    <row r="4732" spans="2:2">
      <c r="B4732" s="34"/>
    </row>
    <row r="4733" spans="2:2">
      <c r="B4733" s="34"/>
    </row>
    <row r="4734" spans="2:2">
      <c r="B4734" s="34"/>
    </row>
    <row r="4735" spans="2:2">
      <c r="B4735" s="34"/>
    </row>
    <row r="4736" spans="2:2">
      <c r="B4736" s="34"/>
    </row>
    <row r="4737" spans="2:2">
      <c r="B4737" s="34"/>
    </row>
    <row r="4738" spans="2:2">
      <c r="B4738" s="34"/>
    </row>
    <row r="4739" spans="2:2">
      <c r="B4739" s="34"/>
    </row>
    <row r="4740" spans="2:2">
      <c r="B4740" s="34"/>
    </row>
    <row r="4741" spans="2:2">
      <c r="B4741" s="34"/>
    </row>
    <row r="4742" spans="2:2">
      <c r="B4742" s="34"/>
    </row>
    <row r="4743" spans="2:2">
      <c r="B4743" s="34"/>
    </row>
    <row r="4744" spans="2:2">
      <c r="B4744" s="34"/>
    </row>
    <row r="4745" spans="2:2">
      <c r="B4745" s="34"/>
    </row>
    <row r="4746" spans="2:2">
      <c r="B4746" s="34"/>
    </row>
    <row r="4747" spans="2:2">
      <c r="B4747" s="34"/>
    </row>
    <row r="4748" spans="2:2">
      <c r="B4748" s="34"/>
    </row>
    <row r="4749" spans="2:2">
      <c r="B4749" s="34"/>
    </row>
    <row r="4750" spans="2:2">
      <c r="B4750" s="34"/>
    </row>
    <row r="4751" spans="2:2">
      <c r="B4751" s="34"/>
    </row>
    <row r="4752" spans="2:2">
      <c r="B4752" s="34"/>
    </row>
    <row r="4753" spans="2:2">
      <c r="B4753" s="34"/>
    </row>
    <row r="4754" spans="2:2">
      <c r="B4754" s="34"/>
    </row>
    <row r="4755" spans="2:2">
      <c r="B4755" s="34"/>
    </row>
    <row r="4756" spans="2:2">
      <c r="B4756" s="34"/>
    </row>
    <row r="4757" spans="2:2">
      <c r="B4757" s="34"/>
    </row>
    <row r="4758" spans="2:2">
      <c r="B4758" s="34"/>
    </row>
    <row r="4759" spans="2:2">
      <c r="B4759" s="34"/>
    </row>
    <row r="4760" spans="2:2">
      <c r="B4760" s="34"/>
    </row>
    <row r="4761" spans="2:2">
      <c r="B4761" s="34"/>
    </row>
    <row r="4762" spans="2:2">
      <c r="B4762" s="34"/>
    </row>
    <row r="4763" spans="2:2">
      <c r="B4763" s="34"/>
    </row>
    <row r="4764" spans="2:2">
      <c r="B4764" s="34"/>
    </row>
    <row r="4765" spans="2:2">
      <c r="B4765" s="34"/>
    </row>
    <row r="4766" spans="2:2">
      <c r="B4766" s="34"/>
    </row>
    <row r="4767" spans="2:2">
      <c r="B4767" s="34"/>
    </row>
    <row r="4768" spans="2:2">
      <c r="B4768" s="34"/>
    </row>
    <row r="4769" spans="2:2">
      <c r="B4769" s="34"/>
    </row>
    <row r="4770" spans="2:2">
      <c r="B4770" s="34"/>
    </row>
    <row r="4771" spans="2:2">
      <c r="B4771" s="34"/>
    </row>
    <row r="4772" spans="2:2">
      <c r="B4772" s="34"/>
    </row>
    <row r="4773" spans="2:2">
      <c r="B4773" s="34"/>
    </row>
    <row r="4774" spans="2:2">
      <c r="B4774" s="34"/>
    </row>
    <row r="4775" spans="2:2">
      <c r="B4775" s="34"/>
    </row>
    <row r="4776" spans="2:2">
      <c r="B4776" s="34"/>
    </row>
    <row r="4777" spans="2:2">
      <c r="B4777" s="34"/>
    </row>
    <row r="4778" spans="2:2">
      <c r="B4778" s="34"/>
    </row>
    <row r="4779" spans="2:2">
      <c r="B4779" s="34"/>
    </row>
    <row r="4780" spans="2:2">
      <c r="B4780" s="34"/>
    </row>
    <row r="4781" spans="2:2">
      <c r="B4781" s="34"/>
    </row>
    <row r="4782" spans="2:2">
      <c r="B4782" s="34"/>
    </row>
    <row r="4783" spans="2:2">
      <c r="B4783" s="34"/>
    </row>
    <row r="4784" spans="2:2">
      <c r="B4784" s="34"/>
    </row>
    <row r="4785" spans="2:2">
      <c r="B4785" s="34"/>
    </row>
    <row r="4786" spans="2:2">
      <c r="B4786" s="34"/>
    </row>
    <row r="4787" spans="2:2">
      <c r="B4787" s="34"/>
    </row>
    <row r="4788" spans="2:2">
      <c r="B4788" s="34"/>
    </row>
    <row r="4789" spans="2:2">
      <c r="B4789" s="34"/>
    </row>
    <row r="4790" spans="2:2">
      <c r="B4790" s="34"/>
    </row>
    <row r="4791" spans="2:2">
      <c r="B4791" s="34"/>
    </row>
    <row r="4792" spans="2:2">
      <c r="B4792" s="34"/>
    </row>
    <row r="4793" spans="2:2">
      <c r="B4793" s="34"/>
    </row>
    <row r="4794" spans="2:2">
      <c r="B4794" s="34"/>
    </row>
    <row r="4795" spans="2:2">
      <c r="B4795" s="34"/>
    </row>
    <row r="4796" spans="2:2">
      <c r="B4796" s="34"/>
    </row>
    <row r="4797" spans="2:2">
      <c r="B4797" s="34"/>
    </row>
    <row r="4798" spans="2:2">
      <c r="B4798" s="34"/>
    </row>
    <row r="4799" spans="2:2">
      <c r="B4799" s="34"/>
    </row>
    <row r="4800" spans="2:2">
      <c r="B4800" s="34"/>
    </row>
    <row r="4801" spans="2:2">
      <c r="B4801" s="34"/>
    </row>
    <row r="4802" spans="2:2">
      <c r="B4802" s="34"/>
    </row>
    <row r="4803" spans="2:2">
      <c r="B4803" s="34"/>
    </row>
    <row r="4804" spans="2:2">
      <c r="B4804" s="34"/>
    </row>
    <row r="4805" spans="2:2">
      <c r="B4805" s="34"/>
    </row>
    <row r="4806" spans="2:2">
      <c r="B4806" s="34"/>
    </row>
    <row r="4807" spans="2:2">
      <c r="B4807" s="34"/>
    </row>
    <row r="4808" spans="2:2">
      <c r="B4808" s="34"/>
    </row>
    <row r="4809" spans="2:2">
      <c r="B4809" s="34"/>
    </row>
    <row r="4810" spans="2:2">
      <c r="B4810" s="34"/>
    </row>
    <row r="4811" spans="2:2">
      <c r="B4811" s="34"/>
    </row>
    <row r="4812" spans="2:2">
      <c r="B4812" s="34"/>
    </row>
    <row r="4813" spans="2:2">
      <c r="B4813" s="34"/>
    </row>
    <row r="4814" spans="2:2">
      <c r="B4814" s="34"/>
    </row>
    <row r="4815" spans="2:2">
      <c r="B4815" s="34"/>
    </row>
    <row r="4816" spans="2:2">
      <c r="B4816" s="34"/>
    </row>
    <row r="4817" spans="2:2">
      <c r="B4817" s="34"/>
    </row>
    <row r="4818" spans="2:2">
      <c r="B4818" s="34"/>
    </row>
    <row r="4819" spans="2:2">
      <c r="B4819" s="34"/>
    </row>
    <row r="4820" spans="2:2">
      <c r="B4820" s="34"/>
    </row>
    <row r="4821" spans="2:2">
      <c r="B4821" s="34"/>
    </row>
    <row r="4822" spans="2:2">
      <c r="B4822" s="34"/>
    </row>
    <row r="4823" spans="2:2">
      <c r="B4823" s="34"/>
    </row>
    <row r="4824" spans="2:2">
      <c r="B4824" s="34"/>
    </row>
    <row r="4825" spans="2:2">
      <c r="B4825" s="34"/>
    </row>
    <row r="4826" spans="2:2">
      <c r="B4826" s="34"/>
    </row>
    <row r="4827" spans="2:2">
      <c r="B4827" s="34"/>
    </row>
    <row r="4828" spans="2:2">
      <c r="B4828" s="34"/>
    </row>
    <row r="4829" spans="2:2">
      <c r="B4829" s="34"/>
    </row>
    <row r="4830" spans="2:2">
      <c r="B4830" s="34"/>
    </row>
    <row r="4831" spans="2:2">
      <c r="B4831" s="34"/>
    </row>
    <row r="4832" spans="2:2">
      <c r="B4832" s="34"/>
    </row>
    <row r="4833" spans="2:2">
      <c r="B4833" s="34"/>
    </row>
    <row r="4834" spans="2:2">
      <c r="B4834" s="34"/>
    </row>
    <row r="4835" spans="2:2">
      <c r="B4835" s="34"/>
    </row>
    <row r="4836" spans="2:2">
      <c r="B4836" s="34"/>
    </row>
    <row r="4837" spans="2:2">
      <c r="B4837" s="34"/>
    </row>
    <row r="4838" spans="2:2">
      <c r="B4838" s="34"/>
    </row>
    <row r="4839" spans="2:2">
      <c r="B4839" s="34"/>
    </row>
    <row r="4840" spans="2:2">
      <c r="B4840" s="34"/>
    </row>
    <row r="4841" spans="2:2">
      <c r="B4841" s="34"/>
    </row>
    <row r="4842" spans="2:2">
      <c r="B4842" s="34"/>
    </row>
    <row r="4843" spans="2:2">
      <c r="B4843" s="34"/>
    </row>
    <row r="4844" spans="2:2">
      <c r="B4844" s="34"/>
    </row>
    <row r="4845" spans="2:2">
      <c r="B4845" s="34"/>
    </row>
    <row r="4846" spans="2:2">
      <c r="B4846" s="34"/>
    </row>
    <row r="4847" spans="2:2">
      <c r="B4847" s="34"/>
    </row>
    <row r="4848" spans="2:2">
      <c r="B4848" s="34"/>
    </row>
    <row r="4849" spans="2:2">
      <c r="B4849" s="34"/>
    </row>
    <row r="4850" spans="2:2">
      <c r="B4850" s="34"/>
    </row>
    <row r="4851" spans="2:2">
      <c r="B4851" s="34"/>
    </row>
    <row r="4852" spans="2:2">
      <c r="B4852" s="34"/>
    </row>
    <row r="4853" spans="2:2">
      <c r="B4853" s="34"/>
    </row>
    <row r="4854" spans="2:2">
      <c r="B4854" s="34"/>
    </row>
    <row r="4855" spans="2:2">
      <c r="B4855" s="34"/>
    </row>
    <row r="4856" spans="2:2">
      <c r="B4856" s="34"/>
    </row>
    <row r="4857" spans="2:2">
      <c r="B4857" s="34"/>
    </row>
    <row r="4858" spans="2:2">
      <c r="B4858" s="34"/>
    </row>
    <row r="4859" spans="2:2">
      <c r="B4859" s="34"/>
    </row>
    <row r="4860" spans="2:2">
      <c r="B4860" s="34"/>
    </row>
    <row r="4861" spans="2:2">
      <c r="B4861" s="34"/>
    </row>
    <row r="4862" spans="2:2">
      <c r="B4862" s="34"/>
    </row>
    <row r="4863" spans="2:2">
      <c r="B4863" s="34"/>
    </row>
    <row r="4864" spans="2:2">
      <c r="B4864" s="34"/>
    </row>
    <row r="4865" spans="2:2">
      <c r="B4865" s="34"/>
    </row>
    <row r="4866" spans="2:2">
      <c r="B4866" s="34"/>
    </row>
    <row r="4867" spans="2:2">
      <c r="B4867" s="34"/>
    </row>
    <row r="4868" spans="2:2">
      <c r="B4868" s="34"/>
    </row>
    <row r="4869" spans="2:2">
      <c r="B4869" s="34"/>
    </row>
    <row r="4870" spans="2:2">
      <c r="B4870" s="34"/>
    </row>
    <row r="4871" spans="2:2">
      <c r="B4871" s="34"/>
    </row>
    <row r="4872" spans="2:2">
      <c r="B4872" s="34"/>
    </row>
    <row r="4873" spans="2:2">
      <c r="B4873" s="34"/>
    </row>
    <row r="4874" spans="2:2">
      <c r="B4874" s="34"/>
    </row>
    <row r="4875" spans="2:2">
      <c r="B4875" s="34"/>
    </row>
    <row r="4876" spans="2:2">
      <c r="B4876" s="34"/>
    </row>
    <row r="4877" spans="2:2">
      <c r="B4877" s="34"/>
    </row>
    <row r="4878" spans="2:2">
      <c r="B4878" s="34"/>
    </row>
    <row r="4879" spans="2:2">
      <c r="B4879" s="34"/>
    </row>
    <row r="4880" spans="2:2">
      <c r="B4880" s="34"/>
    </row>
    <row r="4881" spans="2:2">
      <c r="B4881" s="34"/>
    </row>
    <row r="4882" spans="2:2">
      <c r="B4882" s="34"/>
    </row>
    <row r="4883" spans="2:2">
      <c r="B4883" s="34"/>
    </row>
    <row r="4884" spans="2:2">
      <c r="B4884" s="34"/>
    </row>
    <row r="4885" spans="2:2">
      <c r="B4885" s="34"/>
    </row>
    <row r="4886" spans="2:2">
      <c r="B4886" s="34"/>
    </row>
    <row r="4887" spans="2:2">
      <c r="B4887" s="34"/>
    </row>
    <row r="4888" spans="2:2">
      <c r="B4888" s="34"/>
    </row>
    <row r="4889" spans="2:2">
      <c r="B4889" s="34"/>
    </row>
    <row r="4890" spans="2:2">
      <c r="B4890" s="34"/>
    </row>
    <row r="4891" spans="2:2">
      <c r="B4891" s="34"/>
    </row>
    <row r="4892" spans="2:2">
      <c r="B4892" s="34"/>
    </row>
    <row r="4893" spans="2:2">
      <c r="B4893" s="34"/>
    </row>
    <row r="4894" spans="2:2">
      <c r="B4894" s="34"/>
    </row>
    <row r="4895" spans="2:2">
      <c r="B4895" s="34"/>
    </row>
    <row r="4896" spans="2:2">
      <c r="B4896" s="34"/>
    </row>
    <row r="4897" spans="2:2">
      <c r="B4897" s="34"/>
    </row>
    <row r="4898" spans="2:2">
      <c r="B4898" s="34"/>
    </row>
    <row r="4899" spans="2:2">
      <c r="B4899" s="34"/>
    </row>
    <row r="4900" spans="2:2">
      <c r="B4900" s="34"/>
    </row>
    <row r="4901" spans="2:2">
      <c r="B4901" s="34"/>
    </row>
    <row r="4902" spans="2:2">
      <c r="B4902" s="34"/>
    </row>
    <row r="4903" spans="2:2">
      <c r="B4903" s="34"/>
    </row>
    <row r="4904" spans="2:2">
      <c r="B4904" s="34"/>
    </row>
    <row r="4905" spans="2:2">
      <c r="B4905" s="34"/>
    </row>
    <row r="4906" spans="2:2">
      <c r="B4906" s="34"/>
    </row>
    <row r="4907" spans="2:2">
      <c r="B4907" s="34"/>
    </row>
    <row r="4908" spans="2:2">
      <c r="B4908" s="34"/>
    </row>
    <row r="4909" spans="2:2">
      <c r="B4909" s="34"/>
    </row>
    <row r="4910" spans="2:2">
      <c r="B4910" s="34"/>
    </row>
    <row r="4911" spans="2:2">
      <c r="B4911" s="34"/>
    </row>
    <row r="4912" spans="2:2">
      <c r="B4912" s="34"/>
    </row>
    <row r="4913" spans="2:2">
      <c r="B4913" s="34"/>
    </row>
    <row r="4914" spans="2:2">
      <c r="B4914" s="34"/>
    </row>
    <row r="4915" spans="2:2">
      <c r="B4915" s="34"/>
    </row>
    <row r="4916" spans="2:2">
      <c r="B4916" s="34"/>
    </row>
    <row r="4917" spans="2:2">
      <c r="B4917" s="34"/>
    </row>
    <row r="4918" spans="2:2">
      <c r="B4918" s="34"/>
    </row>
    <row r="4919" spans="2:2">
      <c r="B4919" s="34"/>
    </row>
    <row r="4920" spans="2:2">
      <c r="B4920" s="34"/>
    </row>
    <row r="4921" spans="2:2">
      <c r="B4921" s="34"/>
    </row>
    <row r="4922" spans="2:2">
      <c r="B4922" s="34"/>
    </row>
    <row r="4923" spans="2:2">
      <c r="B4923" s="34"/>
    </row>
    <row r="4924" spans="2:2">
      <c r="B4924" s="34"/>
    </row>
    <row r="4925" spans="2:2">
      <c r="B4925" s="34"/>
    </row>
    <row r="4926" spans="2:2">
      <c r="B4926" s="34"/>
    </row>
    <row r="4927" spans="2:2">
      <c r="B4927" s="34"/>
    </row>
    <row r="4928" spans="2:2">
      <c r="B4928" s="34"/>
    </row>
    <row r="4929" spans="2:2">
      <c r="B4929" s="34"/>
    </row>
    <row r="4930" spans="2:2">
      <c r="B4930" s="34"/>
    </row>
    <row r="4931" spans="2:2">
      <c r="B4931" s="34"/>
    </row>
    <row r="4932" spans="2:2">
      <c r="B4932" s="34"/>
    </row>
    <row r="4933" spans="2:2">
      <c r="B4933" s="34"/>
    </row>
    <row r="4934" spans="2:2">
      <c r="B4934" s="34"/>
    </row>
    <row r="4935" spans="2:2">
      <c r="B4935" s="34"/>
    </row>
    <row r="4936" spans="2:2">
      <c r="B4936" s="34"/>
    </row>
    <row r="4937" spans="2:2">
      <c r="B4937" s="34"/>
    </row>
    <row r="4938" spans="2:2">
      <c r="B4938" s="34"/>
    </row>
    <row r="4939" spans="2:2">
      <c r="B4939" s="34"/>
    </row>
    <row r="4940" spans="2:2">
      <c r="B4940" s="34"/>
    </row>
    <row r="4941" spans="2:2">
      <c r="B4941" s="34"/>
    </row>
    <row r="4942" spans="2:2">
      <c r="B4942" s="34"/>
    </row>
    <row r="4943" spans="2:2">
      <c r="B4943" s="34"/>
    </row>
    <row r="4944" spans="2:2">
      <c r="B4944" s="34"/>
    </row>
    <row r="4945" spans="2:2">
      <c r="B4945" s="34"/>
    </row>
    <row r="4946" spans="2:2">
      <c r="B4946" s="34"/>
    </row>
    <row r="4947" spans="2:2">
      <c r="B4947" s="34"/>
    </row>
    <row r="4948" spans="2:2">
      <c r="B4948" s="34"/>
    </row>
    <row r="4949" spans="2:2">
      <c r="B4949" s="34"/>
    </row>
    <row r="4950" spans="2:2">
      <c r="B4950" s="34"/>
    </row>
    <row r="4951" spans="2:2">
      <c r="B4951" s="34"/>
    </row>
    <row r="4952" spans="2:2">
      <c r="B4952" s="34"/>
    </row>
    <row r="4953" spans="2:2">
      <c r="B4953" s="34"/>
    </row>
    <row r="4954" spans="2:2">
      <c r="B4954" s="34"/>
    </row>
    <row r="4955" spans="2:2">
      <c r="B4955" s="34"/>
    </row>
    <row r="4956" spans="2:2">
      <c r="B4956" s="34"/>
    </row>
    <row r="4957" spans="2:2">
      <c r="B4957" s="34"/>
    </row>
    <row r="4958" spans="2:2">
      <c r="B4958" s="34"/>
    </row>
    <row r="4959" spans="2:2">
      <c r="B4959" s="34"/>
    </row>
    <row r="4960" spans="2:2">
      <c r="B4960" s="34"/>
    </row>
    <row r="4961" spans="2:2">
      <c r="B4961" s="34"/>
    </row>
    <row r="4962" spans="2:2">
      <c r="B4962" s="34"/>
    </row>
    <row r="4963" spans="2:2">
      <c r="B4963" s="34"/>
    </row>
    <row r="4964" spans="2:2">
      <c r="B4964" s="34"/>
    </row>
    <row r="4965" spans="2:2">
      <c r="B4965" s="34"/>
    </row>
    <row r="4966" spans="2:2">
      <c r="B4966" s="34"/>
    </row>
    <row r="4967" spans="2:2">
      <c r="B4967" s="34"/>
    </row>
    <row r="4968" spans="2:2">
      <c r="B4968" s="34"/>
    </row>
    <row r="4969" spans="2:2">
      <c r="B4969" s="34"/>
    </row>
    <row r="4970" spans="2:2">
      <c r="B4970" s="34"/>
    </row>
    <row r="4971" spans="2:2">
      <c r="B4971" s="34"/>
    </row>
    <row r="4972" spans="2:2">
      <c r="B4972" s="34"/>
    </row>
    <row r="4973" spans="2:2">
      <c r="B4973" s="34"/>
    </row>
    <row r="4974" spans="2:2">
      <c r="B4974" s="34"/>
    </row>
    <row r="4975" spans="2:2">
      <c r="B4975" s="34"/>
    </row>
    <row r="4976" spans="2:2">
      <c r="B4976" s="34"/>
    </row>
    <row r="4977" spans="2:2">
      <c r="B4977" s="34"/>
    </row>
    <row r="4978" spans="2:2">
      <c r="B4978" s="34"/>
    </row>
    <row r="4979" spans="2:2">
      <c r="B4979" s="34"/>
    </row>
    <row r="4980" spans="2:2">
      <c r="B4980" s="34"/>
    </row>
    <row r="4981" spans="2:2">
      <c r="B4981" s="34"/>
    </row>
    <row r="4982" spans="2:2">
      <c r="B4982" s="34"/>
    </row>
    <row r="4983" spans="2:2">
      <c r="B4983" s="34"/>
    </row>
    <row r="4984" spans="2:2">
      <c r="B4984" s="34"/>
    </row>
    <row r="4985" spans="2:2">
      <c r="B4985" s="34"/>
    </row>
    <row r="4986" spans="2:2">
      <c r="B4986" s="34"/>
    </row>
    <row r="4987" spans="2:2">
      <c r="B4987" s="34"/>
    </row>
    <row r="4988" spans="2:2">
      <c r="B4988" s="34"/>
    </row>
    <row r="4989" spans="2:2">
      <c r="B4989" s="34"/>
    </row>
    <row r="4990" spans="2:2">
      <c r="B4990" s="34"/>
    </row>
    <row r="4991" spans="2:2">
      <c r="B4991" s="34"/>
    </row>
    <row r="4992" spans="2:2">
      <c r="B4992" s="34"/>
    </row>
    <row r="4993" spans="2:2">
      <c r="B4993" s="34"/>
    </row>
    <row r="4994" spans="2:2">
      <c r="B4994" s="34"/>
    </row>
  </sheetData>
  <sheetProtection sheet="1" objects="1" scenarios="1"/>
  <mergeCells count="3">
    <mergeCell ref="A1:C1"/>
    <mergeCell ref="A2:C2"/>
    <mergeCell ref="I15:J15"/>
  </mergeCells>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81157-3D23-45FF-B2BB-23362F72FCB3}">
  <sheetPr>
    <pageSetUpPr fitToPage="1"/>
  </sheetPr>
  <dimension ref="A1:P37"/>
  <sheetViews>
    <sheetView workbookViewId="0">
      <selection activeCell="M29" sqref="M29"/>
    </sheetView>
  </sheetViews>
  <sheetFormatPr defaultColWidth="9.140625" defaultRowHeight="12.75"/>
  <cols>
    <col min="1" max="1" width="24.7109375" style="130" customWidth="1"/>
    <col min="2" max="2" width="12.85546875" style="130" hidden="1" customWidth="1"/>
    <col min="3" max="3" width="10.140625" style="130" bestFit="1" customWidth="1"/>
    <col min="4" max="4" width="10.140625" style="130" customWidth="1"/>
    <col min="5" max="13" width="10.140625" style="130" bestFit="1" customWidth="1"/>
    <col min="14" max="14" width="10.140625" style="130" customWidth="1"/>
    <col min="15" max="15" width="11.140625" style="130" customWidth="1"/>
    <col min="16" max="16384" width="9.140625" style="130"/>
  </cols>
  <sheetData>
    <row r="1" spans="1:14">
      <c r="A1" s="153" t="s">
        <v>623</v>
      </c>
      <c r="B1" s="154"/>
      <c r="C1" s="154"/>
      <c r="D1" s="154"/>
      <c r="E1" s="154"/>
      <c r="F1" s="154"/>
      <c r="G1" s="154"/>
      <c r="H1" s="154"/>
      <c r="I1" s="154"/>
      <c r="J1" s="154"/>
      <c r="K1" s="154"/>
      <c r="L1" s="154"/>
      <c r="M1" s="154"/>
      <c r="N1" s="155"/>
    </row>
    <row r="2" spans="1:14" ht="39.75" customHeight="1">
      <c r="A2" s="131" t="s">
        <v>624</v>
      </c>
      <c r="B2" s="132" t="s">
        <v>655</v>
      </c>
      <c r="C2" s="132" t="s">
        <v>656</v>
      </c>
      <c r="D2" s="132" t="s">
        <v>656</v>
      </c>
      <c r="E2" s="132" t="s">
        <v>656</v>
      </c>
      <c r="F2" s="132" t="s">
        <v>656</v>
      </c>
      <c r="G2" s="132" t="s">
        <v>656</v>
      </c>
      <c r="H2" s="132" t="s">
        <v>656</v>
      </c>
      <c r="I2" s="132" t="s">
        <v>656</v>
      </c>
      <c r="J2" s="132" t="s">
        <v>656</v>
      </c>
      <c r="K2" s="132" t="s">
        <v>656</v>
      </c>
      <c r="L2" s="132" t="s">
        <v>656</v>
      </c>
      <c r="M2" s="132" t="s">
        <v>656</v>
      </c>
      <c r="N2" s="132" t="s">
        <v>656</v>
      </c>
    </row>
    <row r="3" spans="1:14">
      <c r="A3" s="133" t="s">
        <v>657</v>
      </c>
      <c r="B3" s="134">
        <v>0</v>
      </c>
      <c r="C3" s="134">
        <v>45292</v>
      </c>
      <c r="D3" s="134">
        <v>45323</v>
      </c>
      <c r="E3" s="134">
        <v>45352</v>
      </c>
      <c r="F3" s="134">
        <v>45383</v>
      </c>
      <c r="G3" s="134">
        <v>45413</v>
      </c>
      <c r="H3" s="134">
        <v>45444</v>
      </c>
      <c r="I3" s="134">
        <v>45474</v>
      </c>
      <c r="J3" s="134">
        <v>45505</v>
      </c>
      <c r="K3" s="134">
        <v>45536</v>
      </c>
      <c r="L3" s="134">
        <v>45566</v>
      </c>
      <c r="M3" s="134">
        <v>45597</v>
      </c>
      <c r="N3" s="134">
        <v>45627</v>
      </c>
    </row>
    <row r="4" spans="1:14">
      <c r="A4" s="135" t="s">
        <v>658</v>
      </c>
      <c r="B4" s="136">
        <v>0</v>
      </c>
      <c r="C4" s="137">
        <v>6650359.1600000048</v>
      </c>
      <c r="D4" s="137">
        <f>C8</f>
        <v>9358810.8883333392</v>
      </c>
      <c r="E4" s="137">
        <f t="shared" ref="E4:N4" si="0">D8</f>
        <v>12067262.616666673</v>
      </c>
      <c r="F4" s="137">
        <f t="shared" si="0"/>
        <v>14458464.345000006</v>
      </c>
      <c r="G4" s="137">
        <f t="shared" si="0"/>
        <v>13424845.406666674</v>
      </c>
      <c r="H4" s="137">
        <f t="shared" si="0"/>
        <v>12391226.468333341</v>
      </c>
      <c r="I4" s="137">
        <f t="shared" si="0"/>
        <v>11045357.530000009</v>
      </c>
      <c r="J4" s="137">
        <f t="shared" si="0"/>
        <v>10011738.591666676</v>
      </c>
      <c r="K4" s="137">
        <f t="shared" si="0"/>
        <v>8978119.6533333436</v>
      </c>
      <c r="L4" s="137">
        <f t="shared" si="0"/>
        <v>7627250.7150000101</v>
      </c>
      <c r="M4" s="137">
        <f t="shared" si="0"/>
        <v>6598631.7766666766</v>
      </c>
      <c r="N4" s="137">
        <f t="shared" si="0"/>
        <v>5565012.8383333432</v>
      </c>
    </row>
    <row r="5" spans="1:14">
      <c r="A5" s="135" t="s">
        <v>153</v>
      </c>
      <c r="B5" s="137">
        <v>0</v>
      </c>
      <c r="C5" s="137">
        <v>3742070.6666666665</v>
      </c>
      <c r="D5" s="137">
        <v>3742070.6666666665</v>
      </c>
      <c r="E5" s="137">
        <v>3742070.6666666665</v>
      </c>
      <c r="F5" s="137">
        <v>0</v>
      </c>
      <c r="G5" s="137">
        <v>0</v>
      </c>
      <c r="H5" s="137">
        <v>5000</v>
      </c>
      <c r="I5" s="137">
        <v>0</v>
      </c>
      <c r="J5" s="137">
        <v>0</v>
      </c>
      <c r="K5" s="137">
        <v>0</v>
      </c>
      <c r="L5" s="137">
        <v>5000</v>
      </c>
      <c r="M5" s="137">
        <v>0</v>
      </c>
      <c r="N5" s="137">
        <v>0</v>
      </c>
    </row>
    <row r="6" spans="1:14">
      <c r="A6" s="135" t="s">
        <v>659</v>
      </c>
      <c r="B6" s="137">
        <v>0</v>
      </c>
      <c r="C6" s="137">
        <v>-1033618.9383333334</v>
      </c>
      <c r="D6" s="137">
        <v>-1033618.9383333334</v>
      </c>
      <c r="E6" s="137">
        <v>-1033618.9383333334</v>
      </c>
      <c r="F6" s="137">
        <v>-1033618.9383333334</v>
      </c>
      <c r="G6" s="137">
        <v>-1033618.9383333334</v>
      </c>
      <c r="H6" s="137">
        <v>-1033618.9383333334</v>
      </c>
      <c r="I6" s="137">
        <v>-1033618.9383333334</v>
      </c>
      <c r="J6" s="137">
        <v>-1033618.9383333334</v>
      </c>
      <c r="K6" s="137">
        <v>-1033618.9383333334</v>
      </c>
      <c r="L6" s="137">
        <v>-1033618.9383333334</v>
      </c>
      <c r="M6" s="137">
        <v>-1033618.9383333334</v>
      </c>
      <c r="N6" s="137">
        <v>-1033618.9383333334</v>
      </c>
    </row>
    <row r="7" spans="1:14">
      <c r="A7" s="135" t="s">
        <v>660</v>
      </c>
      <c r="B7" s="137">
        <v>0</v>
      </c>
      <c r="C7" s="137">
        <v>0</v>
      </c>
      <c r="D7" s="137">
        <v>0</v>
      </c>
      <c r="E7" s="137">
        <v>-317250</v>
      </c>
      <c r="F7" s="137">
        <v>0</v>
      </c>
      <c r="G7" s="137">
        <v>0</v>
      </c>
      <c r="H7" s="137">
        <v>-317250</v>
      </c>
      <c r="I7" s="137">
        <v>0</v>
      </c>
      <c r="J7" s="137">
        <v>0</v>
      </c>
      <c r="K7" s="137">
        <v>-317250</v>
      </c>
      <c r="L7" s="137">
        <v>0</v>
      </c>
      <c r="M7" s="137">
        <v>0</v>
      </c>
      <c r="N7" s="137">
        <v>-317250</v>
      </c>
    </row>
    <row r="8" spans="1:14" ht="25.5">
      <c r="A8" s="133" t="s">
        <v>661</v>
      </c>
      <c r="B8" s="136" t="e">
        <v>#REF!</v>
      </c>
      <c r="C8" s="136">
        <f>SUM(C4:C7)</f>
        <v>9358810.8883333392</v>
      </c>
      <c r="D8" s="136">
        <f t="shared" ref="D8:N8" si="1">SUM(D4:D7)</f>
        <v>12067262.616666673</v>
      </c>
      <c r="E8" s="136">
        <f t="shared" si="1"/>
        <v>14458464.345000006</v>
      </c>
      <c r="F8" s="136">
        <f t="shared" si="1"/>
        <v>13424845.406666674</v>
      </c>
      <c r="G8" s="136">
        <f t="shared" si="1"/>
        <v>12391226.468333341</v>
      </c>
      <c r="H8" s="136">
        <f t="shared" si="1"/>
        <v>11045357.530000009</v>
      </c>
      <c r="I8" s="136">
        <f t="shared" si="1"/>
        <v>10011738.591666676</v>
      </c>
      <c r="J8" s="136">
        <f t="shared" si="1"/>
        <v>8978119.6533333436</v>
      </c>
      <c r="K8" s="136">
        <f t="shared" si="1"/>
        <v>7627250.7150000101</v>
      </c>
      <c r="L8" s="136">
        <f t="shared" si="1"/>
        <v>6598631.7766666766</v>
      </c>
      <c r="M8" s="136">
        <f t="shared" si="1"/>
        <v>5565012.8383333432</v>
      </c>
      <c r="N8" s="136">
        <f t="shared" si="1"/>
        <v>4214143.9000000097</v>
      </c>
    </row>
    <row r="9" spans="1:14">
      <c r="A9" s="138"/>
      <c r="B9" s="139"/>
      <c r="C9" s="139"/>
      <c r="D9" s="139"/>
      <c r="E9" s="139"/>
      <c r="F9" s="139"/>
      <c r="G9" s="139"/>
      <c r="H9" s="139"/>
      <c r="I9" s="139"/>
      <c r="J9" s="139"/>
      <c r="K9" s="139"/>
      <c r="L9" s="139"/>
      <c r="M9" s="139"/>
      <c r="N9" s="139"/>
    </row>
    <row r="10" spans="1:14" ht="25.5">
      <c r="A10" s="133" t="s">
        <v>662</v>
      </c>
      <c r="B10" s="140" t="s">
        <v>655</v>
      </c>
      <c r="C10" s="141">
        <v>45292</v>
      </c>
      <c r="D10" s="141">
        <v>45323</v>
      </c>
      <c r="E10" s="141">
        <v>45352</v>
      </c>
      <c r="F10" s="141">
        <v>45383</v>
      </c>
      <c r="G10" s="141">
        <v>45413</v>
      </c>
      <c r="H10" s="141">
        <v>45444</v>
      </c>
      <c r="I10" s="141">
        <v>45474</v>
      </c>
      <c r="J10" s="141">
        <v>45505</v>
      </c>
      <c r="K10" s="141">
        <v>45536</v>
      </c>
      <c r="L10" s="141">
        <v>45566</v>
      </c>
      <c r="M10" s="141">
        <v>45597</v>
      </c>
      <c r="N10" s="141">
        <v>45627</v>
      </c>
    </row>
    <row r="11" spans="1:14" ht="15.75" customHeight="1">
      <c r="A11" s="133"/>
      <c r="B11" s="140"/>
      <c r="C11" s="141" t="s">
        <v>663</v>
      </c>
      <c r="D11" s="141" t="s">
        <v>663</v>
      </c>
      <c r="E11" s="141" t="s">
        <v>663</v>
      </c>
      <c r="F11" s="141" t="s">
        <v>663</v>
      </c>
      <c r="G11" s="141" t="s">
        <v>663</v>
      </c>
      <c r="H11" s="141" t="s">
        <v>663</v>
      </c>
      <c r="I11" s="141" t="s">
        <v>663</v>
      </c>
      <c r="J11" s="141" t="s">
        <v>663</v>
      </c>
      <c r="K11" s="141" t="s">
        <v>663</v>
      </c>
      <c r="L11" s="141" t="s">
        <v>656</v>
      </c>
      <c r="M11" s="141" t="s">
        <v>656</v>
      </c>
      <c r="N11" s="141" t="s">
        <v>656</v>
      </c>
    </row>
    <row r="12" spans="1:14">
      <c r="A12" s="135" t="s">
        <v>658</v>
      </c>
      <c r="B12" s="136">
        <v>6650359.1600000048</v>
      </c>
      <c r="C12" s="137">
        <v>6650359.1600000048</v>
      </c>
      <c r="D12" s="137">
        <f>C16</f>
        <v>11387217.120000005</v>
      </c>
      <c r="E12" s="137">
        <f>D16</f>
        <v>12252880.050000003</v>
      </c>
      <c r="F12" s="137">
        <f t="shared" ref="F12:N12" si="2">E16</f>
        <v>14389252.860000003</v>
      </c>
      <c r="G12" s="137">
        <f t="shared" si="2"/>
        <v>14726259.560000004</v>
      </c>
      <c r="H12" s="137">
        <f t="shared" si="2"/>
        <v>13868103.430000003</v>
      </c>
      <c r="I12" s="137">
        <f t="shared" si="2"/>
        <v>12977197.720000004</v>
      </c>
      <c r="J12" s="137">
        <f t="shared" si="2"/>
        <v>12031238.120000005</v>
      </c>
      <c r="K12" s="137">
        <f t="shared" si="2"/>
        <v>11074960.040000005</v>
      </c>
      <c r="L12" s="137">
        <f t="shared" si="2"/>
        <v>9855763.0300000049</v>
      </c>
      <c r="M12" s="137">
        <f t="shared" si="2"/>
        <v>8822144.0916666724</v>
      </c>
      <c r="N12" s="137">
        <f t="shared" si="2"/>
        <v>7788525.1533333389</v>
      </c>
    </row>
    <row r="13" spans="1:14">
      <c r="A13" s="135" t="s">
        <v>153</v>
      </c>
      <c r="B13" s="137">
        <v>11236212</v>
      </c>
      <c r="C13" s="137">
        <v>5809086.9300000006</v>
      </c>
      <c r="D13" s="137">
        <v>1789582.7700000003</v>
      </c>
      <c r="E13" s="137">
        <v>3676171.2199999997</v>
      </c>
      <c r="F13" s="137">
        <v>1301862.47</v>
      </c>
      <c r="G13" s="137">
        <v>80392.86</v>
      </c>
      <c r="H13" s="137">
        <v>12537.66</v>
      </c>
      <c r="I13" s="137">
        <v>51040.24</v>
      </c>
      <c r="J13" s="137">
        <v>8676.01</v>
      </c>
      <c r="K13" s="137">
        <v>1351824.4999999998</v>
      </c>
      <c r="L13" s="137">
        <v>0</v>
      </c>
      <c r="M13" s="137">
        <v>0</v>
      </c>
      <c r="N13" s="137">
        <v>0</v>
      </c>
    </row>
    <row r="14" spans="1:14">
      <c r="A14" s="135" t="s">
        <v>659</v>
      </c>
      <c r="B14" s="137">
        <v>-12403427.26</v>
      </c>
      <c r="C14" s="137">
        <v>-1040006.6599999999</v>
      </c>
      <c r="D14" s="137">
        <v>-869077.21</v>
      </c>
      <c r="E14" s="137">
        <v>-1372938.45</v>
      </c>
      <c r="F14" s="137">
        <v>-941007.91</v>
      </c>
      <c r="G14" s="137">
        <v>-828843.6</v>
      </c>
      <c r="H14" s="137">
        <v>-736817.11</v>
      </c>
      <c r="I14" s="137">
        <v>-948845.34</v>
      </c>
      <c r="J14" s="137">
        <v>-867290.37</v>
      </c>
      <c r="K14" s="137">
        <v>-2544392.0099999998</v>
      </c>
      <c r="L14" s="137">
        <v>-1033618.9383333334</v>
      </c>
      <c r="M14" s="137">
        <v>-1033618.9383333334</v>
      </c>
      <c r="N14" s="137">
        <v>-1033618.9383333334</v>
      </c>
    </row>
    <row r="15" spans="1:14">
      <c r="A15" s="135" t="s">
        <v>660</v>
      </c>
      <c r="B15" s="137">
        <v>-1269000</v>
      </c>
      <c r="C15" s="137">
        <v>-32222.31</v>
      </c>
      <c r="D15" s="137">
        <v>-54842.63</v>
      </c>
      <c r="E15" s="137">
        <v>-166859.96</v>
      </c>
      <c r="F15" s="137">
        <v>-23847.86</v>
      </c>
      <c r="G15" s="137">
        <v>-109705.39</v>
      </c>
      <c r="H15" s="137">
        <v>-166626.26</v>
      </c>
      <c r="I15" s="137">
        <v>-48154.5</v>
      </c>
      <c r="J15" s="137">
        <v>-97663.72</v>
      </c>
      <c r="K15" s="137">
        <v>-26629.5</v>
      </c>
      <c r="L15" s="137">
        <v>0</v>
      </c>
      <c r="M15" s="137">
        <v>0</v>
      </c>
      <c r="N15" s="137">
        <v>-317250</v>
      </c>
    </row>
    <row r="16" spans="1:14">
      <c r="A16" s="133" t="s">
        <v>664</v>
      </c>
      <c r="B16" s="136">
        <v>4214143.9000000041</v>
      </c>
      <c r="C16" s="136">
        <f>SUM(C12:C15)</f>
        <v>11387217.120000005</v>
      </c>
      <c r="D16" s="136">
        <f t="shared" ref="D16:N16" si="3">SUM(D12:D15)</f>
        <v>12252880.050000003</v>
      </c>
      <c r="E16" s="136">
        <f t="shared" si="3"/>
        <v>14389252.860000003</v>
      </c>
      <c r="F16" s="136">
        <f t="shared" si="3"/>
        <v>14726259.560000004</v>
      </c>
      <c r="G16" s="136">
        <f t="shared" si="3"/>
        <v>13868103.430000003</v>
      </c>
      <c r="H16" s="136">
        <f t="shared" si="3"/>
        <v>12977197.720000004</v>
      </c>
      <c r="I16" s="136">
        <f t="shared" si="3"/>
        <v>12031238.120000005</v>
      </c>
      <c r="J16" s="136">
        <f t="shared" si="3"/>
        <v>11074960.040000005</v>
      </c>
      <c r="K16" s="136">
        <f t="shared" si="3"/>
        <v>9855763.0300000049</v>
      </c>
      <c r="L16" s="136">
        <f t="shared" si="3"/>
        <v>8822144.0916666724</v>
      </c>
      <c r="M16" s="136">
        <f t="shared" si="3"/>
        <v>7788525.1533333389</v>
      </c>
      <c r="N16" s="136">
        <f t="shared" si="3"/>
        <v>6437656.2150000054</v>
      </c>
    </row>
    <row r="17" spans="1:16">
      <c r="A17" s="138"/>
      <c r="B17" s="142"/>
      <c r="C17" s="142"/>
      <c r="D17" s="142"/>
      <c r="E17" s="142"/>
      <c r="F17" s="142"/>
      <c r="G17" s="142"/>
      <c r="H17" s="142"/>
      <c r="I17" s="142"/>
      <c r="J17" s="142"/>
      <c r="K17" s="142"/>
      <c r="L17" s="142"/>
      <c r="M17" s="142"/>
      <c r="N17" s="142"/>
    </row>
    <row r="18" spans="1:16" ht="15">
      <c r="A18"/>
      <c r="B18"/>
      <c r="C18"/>
      <c r="D18"/>
      <c r="E18"/>
      <c r="F18"/>
      <c r="G18"/>
      <c r="H18"/>
      <c r="I18"/>
      <c r="J18"/>
      <c r="K18"/>
      <c r="L18"/>
      <c r="M18"/>
      <c r="N18"/>
    </row>
    <row r="19" spans="1:16">
      <c r="A19" s="153" t="s">
        <v>625</v>
      </c>
      <c r="B19" s="154"/>
      <c r="C19" s="154"/>
      <c r="D19" s="154"/>
      <c r="E19" s="154"/>
      <c r="F19" s="154"/>
      <c r="G19" s="154"/>
      <c r="H19" s="154"/>
      <c r="I19" s="154"/>
      <c r="J19" s="154"/>
      <c r="K19" s="154"/>
      <c r="L19" s="154"/>
      <c r="M19" s="154"/>
      <c r="N19" s="155"/>
    </row>
    <row r="20" spans="1:16" ht="12.75" hidden="1" customHeight="1">
      <c r="A20" s="143" t="s">
        <v>626</v>
      </c>
      <c r="B20" s="144" t="e">
        <v>#REF!</v>
      </c>
      <c r="C20" s="144" t="e">
        <v>#REF!</v>
      </c>
      <c r="D20" s="144" t="e">
        <v>#REF!</v>
      </c>
      <c r="E20" s="144" t="e">
        <v>#REF!</v>
      </c>
      <c r="F20" s="144" t="e">
        <v>#REF!</v>
      </c>
      <c r="G20" s="144" t="e">
        <v>#REF!</v>
      </c>
      <c r="H20" s="144" t="e">
        <v>#REF!</v>
      </c>
      <c r="I20" s="144" t="e">
        <v>#REF!</v>
      </c>
      <c r="J20" s="144" t="e">
        <v>#REF!</v>
      </c>
      <c r="K20" s="144" t="e">
        <v>#REF!</v>
      </c>
      <c r="L20" s="144" t="e">
        <v>#REF!</v>
      </c>
      <c r="M20" s="144" t="e">
        <v>#REF!</v>
      </c>
      <c r="N20" s="144" t="e">
        <v>#REF!</v>
      </c>
    </row>
    <row r="21" spans="1:16" ht="12.75" hidden="1" customHeight="1">
      <c r="A21" s="133" t="s">
        <v>665</v>
      </c>
      <c r="B21" s="134">
        <v>0</v>
      </c>
      <c r="C21" s="134">
        <v>0</v>
      </c>
      <c r="D21" s="134">
        <v>0</v>
      </c>
      <c r="E21" s="134">
        <v>0</v>
      </c>
      <c r="F21" s="134">
        <v>0</v>
      </c>
      <c r="G21" s="134">
        <v>0</v>
      </c>
      <c r="H21" s="134">
        <v>0</v>
      </c>
      <c r="I21" s="134">
        <v>0</v>
      </c>
      <c r="J21" s="134">
        <v>0</v>
      </c>
      <c r="K21" s="134">
        <v>0</v>
      </c>
      <c r="L21" s="134">
        <v>0</v>
      </c>
      <c r="M21" s="134">
        <v>0</v>
      </c>
      <c r="N21" s="134">
        <v>0</v>
      </c>
    </row>
    <row r="22" spans="1:16" ht="27" customHeight="1">
      <c r="A22" s="131" t="s">
        <v>624</v>
      </c>
      <c r="B22" s="132">
        <v>0</v>
      </c>
      <c r="C22" s="132" t="s">
        <v>656</v>
      </c>
      <c r="D22" s="132" t="s">
        <v>656</v>
      </c>
      <c r="E22" s="132" t="s">
        <v>656</v>
      </c>
      <c r="F22" s="132" t="s">
        <v>656</v>
      </c>
      <c r="G22" s="132" t="s">
        <v>656</v>
      </c>
      <c r="H22" s="132" t="s">
        <v>656</v>
      </c>
      <c r="I22" s="132" t="s">
        <v>656</v>
      </c>
      <c r="J22" s="132" t="s">
        <v>656</v>
      </c>
      <c r="K22" s="132" t="s">
        <v>656</v>
      </c>
      <c r="L22" s="132" t="s">
        <v>656</v>
      </c>
      <c r="M22" s="132" t="s">
        <v>656</v>
      </c>
      <c r="N22" s="132" t="s">
        <v>656</v>
      </c>
    </row>
    <row r="23" spans="1:16" ht="15">
      <c r="A23" s="133" t="s">
        <v>657</v>
      </c>
      <c r="B23" s="134" t="e">
        <v>#REF!</v>
      </c>
      <c r="C23" s="134">
        <v>45658</v>
      </c>
      <c r="D23" s="134">
        <v>45689</v>
      </c>
      <c r="E23" s="134">
        <v>45717</v>
      </c>
      <c r="F23" s="134">
        <v>45748</v>
      </c>
      <c r="G23" s="134">
        <v>45778</v>
      </c>
      <c r="H23" s="134">
        <v>45809</v>
      </c>
      <c r="I23" s="134">
        <v>45839</v>
      </c>
      <c r="J23" s="134">
        <v>45870</v>
      </c>
      <c r="K23" s="134">
        <v>45901</v>
      </c>
      <c r="L23" s="134">
        <v>45931</v>
      </c>
      <c r="M23" s="134">
        <v>45962</v>
      </c>
      <c r="N23" s="134">
        <v>45992</v>
      </c>
      <c r="O23"/>
      <c r="P23"/>
    </row>
    <row r="24" spans="1:16" ht="15">
      <c r="A24" s="135" t="s">
        <v>658</v>
      </c>
      <c r="B24" s="136">
        <v>0</v>
      </c>
      <c r="C24" s="137">
        <v>6437656.2150000054</v>
      </c>
      <c r="D24" s="137">
        <f t="shared" ref="D24:N24" si="4">C28</f>
        <v>13794276.215000005</v>
      </c>
      <c r="E24" s="137">
        <f t="shared" si="4"/>
        <v>14064292.215000005</v>
      </c>
      <c r="F24" s="137">
        <f t="shared" si="4"/>
        <v>15911908.215000004</v>
      </c>
      <c r="G24" s="137">
        <f t="shared" si="4"/>
        <v>15414990.215000004</v>
      </c>
      <c r="H24" s="137">
        <f t="shared" si="4"/>
        <v>14185006.215000004</v>
      </c>
      <c r="I24" s="137">
        <f t="shared" si="4"/>
        <v>12537622.215000004</v>
      </c>
      <c r="J24" s="137">
        <f t="shared" si="4"/>
        <v>11357638.215000004</v>
      </c>
      <c r="K24" s="137">
        <f t="shared" si="4"/>
        <v>10227654.215000004</v>
      </c>
      <c r="L24" s="137">
        <f t="shared" si="4"/>
        <v>8675270.2150000036</v>
      </c>
      <c r="M24" s="137">
        <f t="shared" si="4"/>
        <v>7500286.2150000036</v>
      </c>
      <c r="N24" s="137">
        <f t="shared" si="4"/>
        <v>6270304.2150000036</v>
      </c>
      <c r="O24"/>
      <c r="P24"/>
    </row>
    <row r="25" spans="1:16" ht="15">
      <c r="A25" s="135" t="s">
        <v>153</v>
      </c>
      <c r="B25" s="137">
        <v>0</v>
      </c>
      <c r="C25" s="137">
        <v>8536604</v>
      </c>
      <c r="D25" s="137">
        <v>1500000</v>
      </c>
      <c r="E25" s="137">
        <v>3500000</v>
      </c>
      <c r="F25" s="137">
        <v>683066</v>
      </c>
      <c r="G25" s="137">
        <v>0</v>
      </c>
      <c r="H25" s="137">
        <v>5000</v>
      </c>
      <c r="I25" s="137">
        <v>0</v>
      </c>
      <c r="J25" s="137">
        <v>0</v>
      </c>
      <c r="K25" s="137">
        <v>0</v>
      </c>
      <c r="L25" s="137">
        <v>5000</v>
      </c>
      <c r="M25" s="137">
        <v>0</v>
      </c>
      <c r="N25" s="137">
        <v>0</v>
      </c>
      <c r="O25"/>
      <c r="P25"/>
    </row>
    <row r="26" spans="1:16" ht="15">
      <c r="A26" s="135" t="s">
        <v>659</v>
      </c>
      <c r="B26" s="137">
        <v>0</v>
      </c>
      <c r="C26" s="137">
        <v>-1179984</v>
      </c>
      <c r="D26" s="137">
        <v>-1179984</v>
      </c>
      <c r="E26" s="137">
        <v>-1179984</v>
      </c>
      <c r="F26" s="137">
        <v>-1179984</v>
      </c>
      <c r="G26" s="137">
        <v>-1179984</v>
      </c>
      <c r="H26" s="137">
        <v>-1179984</v>
      </c>
      <c r="I26" s="137">
        <v>-1179984</v>
      </c>
      <c r="J26" s="137">
        <v>-1079984</v>
      </c>
      <c r="K26" s="137">
        <v>-1079984</v>
      </c>
      <c r="L26" s="137">
        <v>-1179984</v>
      </c>
      <c r="M26" s="137">
        <v>-1179982</v>
      </c>
      <c r="N26" s="137">
        <v>-1179981</v>
      </c>
      <c r="O26"/>
      <c r="P26"/>
    </row>
    <row r="27" spans="1:16" ht="15">
      <c r="A27" s="135" t="s">
        <v>660</v>
      </c>
      <c r="B27" s="137">
        <v>0</v>
      </c>
      <c r="C27" s="137">
        <v>0</v>
      </c>
      <c r="D27" s="137">
        <v>-50000</v>
      </c>
      <c r="E27" s="137">
        <v>-472400</v>
      </c>
      <c r="F27" s="137">
        <v>0</v>
      </c>
      <c r="G27" s="137">
        <v>-50000</v>
      </c>
      <c r="H27" s="137">
        <v>-472400</v>
      </c>
      <c r="I27" s="137">
        <v>0</v>
      </c>
      <c r="J27" s="137">
        <v>-50000</v>
      </c>
      <c r="K27" s="137">
        <v>-472400</v>
      </c>
      <c r="L27" s="137">
        <v>0</v>
      </c>
      <c r="M27" s="137">
        <v>-50000</v>
      </c>
      <c r="N27" s="137">
        <v>-472400</v>
      </c>
      <c r="O27"/>
      <c r="P27"/>
    </row>
    <row r="28" spans="1:16" ht="25.5">
      <c r="A28" s="133" t="s">
        <v>661</v>
      </c>
      <c r="B28" s="136" t="e">
        <v>#REF!</v>
      </c>
      <c r="C28" s="136">
        <f>SUM(C24:C27)</f>
        <v>13794276.215000005</v>
      </c>
      <c r="D28" s="136">
        <f t="shared" ref="D28:L28" si="5">SUM(D24:D27)</f>
        <v>14064292.215000005</v>
      </c>
      <c r="E28" s="136">
        <f t="shared" si="5"/>
        <v>15911908.215000004</v>
      </c>
      <c r="F28" s="136">
        <f t="shared" si="5"/>
        <v>15414990.215000004</v>
      </c>
      <c r="G28" s="136">
        <f t="shared" si="5"/>
        <v>14185006.215000004</v>
      </c>
      <c r="H28" s="136">
        <f t="shared" si="5"/>
        <v>12537622.215000004</v>
      </c>
      <c r="I28" s="136">
        <f t="shared" si="5"/>
        <v>11357638.215000004</v>
      </c>
      <c r="J28" s="136">
        <f t="shared" si="5"/>
        <v>10227654.215000004</v>
      </c>
      <c r="K28" s="136">
        <f t="shared" si="5"/>
        <v>8675270.2150000036</v>
      </c>
      <c r="L28" s="136">
        <f t="shared" si="5"/>
        <v>7500286.2150000036</v>
      </c>
      <c r="M28" s="136">
        <f>SUM(M24:M27)</f>
        <v>6270304.2150000036</v>
      </c>
      <c r="N28" s="136">
        <f>SUM(N24:N27)</f>
        <v>4617923.2150000036</v>
      </c>
      <c r="P28"/>
    </row>
    <row r="29" spans="1:16" ht="15">
      <c r="A29" s="138"/>
      <c r="B29" s="139"/>
      <c r="C29" s="139"/>
      <c r="D29" s="139"/>
      <c r="E29" s="139"/>
      <c r="F29" s="139"/>
      <c r="G29" s="139"/>
      <c r="H29" s="139"/>
      <c r="I29" s="139"/>
      <c r="J29" s="139"/>
      <c r="K29" s="139"/>
      <c r="L29" s="139"/>
      <c r="M29" s="139"/>
      <c r="N29" s="139"/>
      <c r="P29"/>
    </row>
    <row r="35" spans="14:14" ht="15">
      <c r="N35"/>
    </row>
    <row r="36" spans="14:14" ht="15">
      <c r="N36"/>
    </row>
    <row r="37" spans="14:14" ht="15">
      <c r="N37"/>
    </row>
  </sheetData>
  <mergeCells count="2">
    <mergeCell ref="A1:N1"/>
    <mergeCell ref="A19:N19"/>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E9F86-4EAE-41DB-AEAC-CF61C0BE82EC}">
  <sheetPr codeName="Sheet26">
    <pageSetUpPr fitToPage="1"/>
  </sheetPr>
  <dimension ref="A1:J4994"/>
  <sheetViews>
    <sheetView zoomScaleNormal="100" workbookViewId="0">
      <selection activeCell="C25" sqref="C25"/>
    </sheetView>
  </sheetViews>
  <sheetFormatPr defaultColWidth="9.140625" defaultRowHeight="15"/>
  <cols>
    <col min="1" max="1" width="50.5703125" style="34" customWidth="1"/>
    <col min="2" max="2" width="14.5703125" style="40" customWidth="1"/>
    <col min="3" max="3" width="14.5703125" style="34" customWidth="1"/>
    <col min="4" max="4" width="9.140625" bestFit="1" customWidth="1"/>
    <col min="5" max="5" width="9.140625" customWidth="1"/>
    <col min="6" max="6" width="12.5703125" bestFit="1" customWidth="1"/>
    <col min="7" max="7" width="11.7109375" bestFit="1" customWidth="1"/>
    <col min="8" max="8" width="13.5703125" bestFit="1" customWidth="1"/>
    <col min="9" max="9" width="10.85546875" bestFit="1" customWidth="1"/>
    <col min="11" max="11" width="12.42578125" bestFit="1" customWidth="1"/>
  </cols>
  <sheetData>
    <row r="1" spans="1:10">
      <c r="A1" s="150" t="s">
        <v>476</v>
      </c>
      <c r="B1" s="150"/>
      <c r="C1" s="150"/>
    </row>
    <row r="2" spans="1:10">
      <c r="A2" s="150" t="s">
        <v>578</v>
      </c>
      <c r="B2" s="150"/>
      <c r="C2" s="150"/>
    </row>
    <row r="3" spans="1:10">
      <c r="A3" s="107"/>
      <c r="B3" s="119"/>
      <c r="C3" s="104"/>
    </row>
    <row r="4" spans="1:10">
      <c r="A4" s="102"/>
      <c r="B4" s="120"/>
      <c r="C4" s="120"/>
      <c r="H4" s="72"/>
    </row>
    <row r="5" spans="1:10">
      <c r="A5" s="102"/>
      <c r="B5" s="97" t="s">
        <v>120</v>
      </c>
      <c r="C5" s="97" t="s">
        <v>120</v>
      </c>
    </row>
    <row r="6" spans="1:10">
      <c r="A6" s="102"/>
      <c r="B6" s="97"/>
      <c r="C6" s="97"/>
    </row>
    <row r="7" spans="1:10">
      <c r="A7" s="103" t="s">
        <v>338</v>
      </c>
      <c r="B7" s="97"/>
      <c r="C7" s="97"/>
    </row>
    <row r="8" spans="1:10">
      <c r="A8" s="104" t="s">
        <v>339</v>
      </c>
      <c r="B8" s="98"/>
      <c r="C8" s="97">
        <v>2009967.5200000003</v>
      </c>
      <c r="H8" s="76"/>
      <c r="I8" s="77"/>
    </row>
    <row r="9" spans="1:10">
      <c r="A9" s="102"/>
      <c r="B9" s="98"/>
      <c r="C9" s="98"/>
      <c r="I9" s="77"/>
    </row>
    <row r="10" spans="1:10">
      <c r="A10" s="103" t="s">
        <v>340</v>
      </c>
      <c r="B10" s="97"/>
      <c r="C10" s="97"/>
      <c r="D10" s="118"/>
      <c r="I10" s="77"/>
    </row>
    <row r="11" spans="1:10">
      <c r="A11" s="104" t="s">
        <v>225</v>
      </c>
      <c r="B11" s="98">
        <v>475246.54999999993</v>
      </c>
      <c r="C11" s="98"/>
      <c r="I11" s="77"/>
    </row>
    <row r="12" spans="1:10">
      <c r="A12" s="102" t="s">
        <v>341</v>
      </c>
      <c r="B12" s="99">
        <v>9856020.5499999989</v>
      </c>
      <c r="C12" s="98"/>
      <c r="I12" s="77"/>
    </row>
    <row r="13" spans="1:10" ht="15.75" thickBot="1">
      <c r="A13" s="105"/>
      <c r="B13" s="100">
        <f>SUM(B11:B12)</f>
        <v>10331267.1</v>
      </c>
      <c r="C13" s="98"/>
      <c r="F13" s="76"/>
    </row>
    <row r="14" spans="1:10" ht="15.75" thickTop="1">
      <c r="A14" s="103" t="s">
        <v>342</v>
      </c>
      <c r="B14" s="97"/>
      <c r="C14" s="97"/>
      <c r="F14" s="76"/>
    </row>
    <row r="15" spans="1:10">
      <c r="A15" s="102" t="s">
        <v>343</v>
      </c>
      <c r="B15" s="98">
        <v>1297098.57</v>
      </c>
      <c r="C15" s="98"/>
      <c r="F15" s="76"/>
      <c r="I15" s="151"/>
      <c r="J15" s="152"/>
    </row>
    <row r="16" spans="1:10">
      <c r="A16" s="102" t="s">
        <v>474</v>
      </c>
      <c r="B16" s="99">
        <v>2319946.52</v>
      </c>
      <c r="C16" s="98"/>
      <c r="F16" s="76"/>
    </row>
    <row r="17" spans="1:7" ht="15.75" thickBot="1">
      <c r="A17" s="102"/>
      <c r="B17" s="100">
        <f>SUM(B15:B16)</f>
        <v>3617045.09</v>
      </c>
      <c r="C17" s="98"/>
      <c r="F17" s="76"/>
    </row>
    <row r="18" spans="1:7" ht="15.75" thickTop="1">
      <c r="A18" s="106"/>
      <c r="B18" s="98"/>
      <c r="C18" s="98"/>
      <c r="F18" s="76"/>
    </row>
    <row r="19" spans="1:7">
      <c r="A19" s="103" t="s">
        <v>344</v>
      </c>
      <c r="B19" s="97"/>
      <c r="C19" s="97">
        <f>B13-(B16+B15)</f>
        <v>6714222.0099999998</v>
      </c>
      <c r="F19" s="76"/>
    </row>
    <row r="20" spans="1:7" ht="15.75" thickBot="1">
      <c r="A20" s="103" t="s">
        <v>345</v>
      </c>
      <c r="B20" s="97"/>
      <c r="C20" s="101">
        <f>SUM(C8:C19)</f>
        <v>8724189.5299999993</v>
      </c>
      <c r="F20" s="76"/>
    </row>
    <row r="21" spans="1:7" ht="15.75" thickTop="1">
      <c r="A21" s="106"/>
      <c r="B21" s="98"/>
      <c r="C21" s="98"/>
      <c r="F21" s="76"/>
    </row>
    <row r="22" spans="1:7">
      <c r="A22" s="103" t="s">
        <v>346</v>
      </c>
      <c r="B22" s="97"/>
      <c r="C22" s="97"/>
      <c r="F22" s="76"/>
    </row>
    <row r="23" spans="1:7">
      <c r="A23" s="102" t="s">
        <v>347</v>
      </c>
      <c r="B23" s="98"/>
      <c r="C23" s="98">
        <v>-29528000</v>
      </c>
    </row>
    <row r="24" spans="1:7">
      <c r="A24" s="102" t="s">
        <v>62</v>
      </c>
      <c r="B24" s="98"/>
      <c r="C24" s="98">
        <v>29528000</v>
      </c>
    </row>
    <row r="25" spans="1:7" ht="15.75" thickBot="1">
      <c r="A25" s="107" t="s">
        <v>348</v>
      </c>
      <c r="B25" s="98"/>
      <c r="C25" s="101">
        <f>C24+C23+C20</f>
        <v>8724189.5299999993</v>
      </c>
    </row>
    <row r="26" spans="1:7" ht="15.75" thickTop="1">
      <c r="A26" s="108"/>
      <c r="B26" s="98"/>
      <c r="C26" s="98"/>
    </row>
    <row r="27" spans="1:7">
      <c r="A27" s="108"/>
      <c r="B27" s="98"/>
      <c r="C27" s="98"/>
    </row>
    <row r="28" spans="1:7">
      <c r="A28" s="106"/>
      <c r="B28" s="98"/>
      <c r="C28" s="98"/>
    </row>
    <row r="29" spans="1:7">
      <c r="A29" s="103" t="s">
        <v>63</v>
      </c>
      <c r="B29" s="97"/>
      <c r="C29" s="97"/>
    </row>
    <row r="30" spans="1:7">
      <c r="A30" s="102" t="s">
        <v>349</v>
      </c>
      <c r="B30" s="98">
        <v>1499999.71</v>
      </c>
      <c r="C30" s="98"/>
      <c r="G30" s="36"/>
    </row>
    <row r="31" spans="1:7">
      <c r="A31" s="102" t="s">
        <v>350</v>
      </c>
      <c r="B31" s="99">
        <v>7224189.8199999994</v>
      </c>
      <c r="C31" s="98"/>
      <c r="G31" s="36"/>
    </row>
    <row r="32" spans="1:7">
      <c r="A32" s="102"/>
      <c r="B32" s="98"/>
      <c r="C32" s="98"/>
    </row>
    <row r="33" spans="1:5" ht="15.75" thickBot="1">
      <c r="A33" s="102"/>
      <c r="B33" s="98"/>
      <c r="C33" s="101">
        <f>SUM(B30:B31)</f>
        <v>8724189.5299999993</v>
      </c>
      <c r="E33" s="54">
        <f>C25-C33</f>
        <v>0</v>
      </c>
    </row>
    <row r="34" spans="1:5" ht="15.75" thickTop="1">
      <c r="A34" s="107"/>
      <c r="B34" s="98"/>
      <c r="C34" s="98"/>
    </row>
    <row r="35" spans="1:5">
      <c r="A35" s="109"/>
      <c r="B35" s="36"/>
      <c r="C35" s="36"/>
    </row>
    <row r="36" spans="1:5">
      <c r="A36" s="109"/>
      <c r="B36" s="36"/>
      <c r="C36" s="36"/>
    </row>
    <row r="37" spans="1:5">
      <c r="A37" s="110"/>
      <c r="B37" s="35"/>
      <c r="C37" s="35"/>
    </row>
    <row r="38" spans="1:5">
      <c r="A38" s="111"/>
      <c r="B38" s="36"/>
      <c r="C38" s="36"/>
    </row>
    <row r="39" spans="1:5">
      <c r="A39" s="38"/>
      <c r="B39" s="35"/>
      <c r="C39" s="35"/>
    </row>
    <row r="40" spans="1:5">
      <c r="A40" s="37"/>
      <c r="B40" s="36"/>
      <c r="C40" s="36"/>
    </row>
    <row r="41" spans="1:5">
      <c r="A41" s="38"/>
      <c r="B41" s="35"/>
      <c r="C41" s="35"/>
    </row>
    <row r="42" spans="1:5">
      <c r="A42" s="39"/>
      <c r="B42" s="35"/>
      <c r="C42" s="35"/>
    </row>
    <row r="43" spans="1:5">
      <c r="A43" s="37"/>
      <c r="B43" s="36"/>
      <c r="C43" s="36"/>
    </row>
    <row r="44" spans="1:5">
      <c r="A44" s="37"/>
      <c r="B44" s="36"/>
      <c r="C44" s="36"/>
    </row>
    <row r="45" spans="1:5">
      <c r="A45" s="37"/>
      <c r="B45" s="36"/>
      <c r="C45" s="36"/>
    </row>
    <row r="46" spans="1:5">
      <c r="A46" s="37"/>
      <c r="B46" s="36"/>
      <c r="C46" s="36"/>
    </row>
    <row r="47" spans="1:5">
      <c r="A47" s="37"/>
      <c r="B47" s="36"/>
      <c r="C47" s="36"/>
    </row>
    <row r="48" spans="1:5">
      <c r="A48" s="37"/>
      <c r="B48" s="36"/>
      <c r="C48" s="36"/>
    </row>
    <row r="49" spans="2:2">
      <c r="B49" s="34"/>
    </row>
    <row r="50" spans="2:2">
      <c r="B50" s="34"/>
    </row>
    <row r="51" spans="2:2">
      <c r="B51" s="34"/>
    </row>
    <row r="52" spans="2:2">
      <c r="B52" s="34"/>
    </row>
    <row r="53" spans="2:2">
      <c r="B53" s="34"/>
    </row>
    <row r="54" spans="2:2">
      <c r="B54" s="34"/>
    </row>
    <row r="55" spans="2:2">
      <c r="B55" s="34"/>
    </row>
    <row r="56" spans="2:2">
      <c r="B56" s="34"/>
    </row>
    <row r="57" spans="2:2">
      <c r="B57" s="34"/>
    </row>
    <row r="58" spans="2:2">
      <c r="B58" s="34"/>
    </row>
    <row r="59" spans="2:2">
      <c r="B59" s="34"/>
    </row>
    <row r="60" spans="2:2">
      <c r="B60" s="34"/>
    </row>
    <row r="61" spans="2:2">
      <c r="B61" s="34"/>
    </row>
    <row r="62" spans="2:2">
      <c r="B62" s="34"/>
    </row>
    <row r="63" spans="2:2">
      <c r="B63" s="34"/>
    </row>
    <row r="64" spans="2:2">
      <c r="B64" s="34"/>
    </row>
    <row r="65" spans="2:2">
      <c r="B65" s="34"/>
    </row>
    <row r="66" spans="2:2">
      <c r="B66" s="34"/>
    </row>
    <row r="67" spans="2:2">
      <c r="B67" s="34"/>
    </row>
    <row r="68" spans="2:2">
      <c r="B68" s="34"/>
    </row>
    <row r="69" spans="2:2">
      <c r="B69" s="34"/>
    </row>
    <row r="70" spans="2:2">
      <c r="B70" s="34"/>
    </row>
    <row r="71" spans="2:2">
      <c r="B71" s="34"/>
    </row>
    <row r="72" spans="2:2">
      <c r="B72" s="34"/>
    </row>
    <row r="73" spans="2:2">
      <c r="B73" s="34"/>
    </row>
    <row r="74" spans="2:2">
      <c r="B74" s="34"/>
    </row>
    <row r="75" spans="2:2">
      <c r="B75" s="34"/>
    </row>
    <row r="76" spans="2:2">
      <c r="B76" s="34"/>
    </row>
    <row r="77" spans="2:2">
      <c r="B77" s="34"/>
    </row>
    <row r="78" spans="2:2">
      <c r="B78" s="34"/>
    </row>
    <row r="79" spans="2:2">
      <c r="B79" s="34"/>
    </row>
    <row r="80" spans="2:2">
      <c r="B80" s="34"/>
    </row>
    <row r="81" spans="2:2">
      <c r="B81" s="34"/>
    </row>
    <row r="82" spans="2:2">
      <c r="B82" s="34"/>
    </row>
    <row r="83" spans="2:2">
      <c r="B83" s="34"/>
    </row>
    <row r="84" spans="2:2">
      <c r="B84" s="34"/>
    </row>
    <row r="85" spans="2:2">
      <c r="B85" s="34"/>
    </row>
    <row r="86" spans="2:2">
      <c r="B86" s="34"/>
    </row>
    <row r="87" spans="2:2">
      <c r="B87" s="34"/>
    </row>
    <row r="88" spans="2:2">
      <c r="B88" s="34"/>
    </row>
    <row r="89" spans="2:2">
      <c r="B89" s="34"/>
    </row>
    <row r="90" spans="2:2">
      <c r="B90" s="34"/>
    </row>
    <row r="91" spans="2:2">
      <c r="B91" s="34"/>
    </row>
    <row r="92" spans="2:2">
      <c r="B92" s="34"/>
    </row>
    <row r="93" spans="2:2">
      <c r="B93" s="34"/>
    </row>
    <row r="94" spans="2:2">
      <c r="B94" s="34"/>
    </row>
    <row r="95" spans="2:2">
      <c r="B95" s="34"/>
    </row>
    <row r="96" spans="2:2">
      <c r="B96" s="34"/>
    </row>
    <row r="97" spans="2:2">
      <c r="B97" s="34"/>
    </row>
    <row r="98" spans="2:2">
      <c r="B98" s="34"/>
    </row>
    <row r="99" spans="2:2">
      <c r="B99" s="34"/>
    </row>
    <row r="100" spans="2:2">
      <c r="B100" s="34"/>
    </row>
    <row r="101" spans="2:2">
      <c r="B101" s="34"/>
    </row>
    <row r="102" spans="2:2">
      <c r="B102" s="34"/>
    </row>
    <row r="103" spans="2:2">
      <c r="B103" s="34"/>
    </row>
    <row r="104" spans="2:2">
      <c r="B104" s="34"/>
    </row>
    <row r="105" spans="2:2">
      <c r="B105" s="34"/>
    </row>
    <row r="106" spans="2:2">
      <c r="B106" s="34"/>
    </row>
    <row r="107" spans="2:2">
      <c r="B107" s="34"/>
    </row>
    <row r="108" spans="2:2">
      <c r="B108" s="34"/>
    </row>
    <row r="109" spans="2:2">
      <c r="B109" s="34"/>
    </row>
    <row r="110" spans="2:2">
      <c r="B110" s="34"/>
    </row>
    <row r="111" spans="2:2">
      <c r="B111" s="34"/>
    </row>
    <row r="112" spans="2:2">
      <c r="B112" s="34"/>
    </row>
    <row r="113" spans="2:2">
      <c r="B113" s="34"/>
    </row>
    <row r="114" spans="2:2">
      <c r="B114" s="34"/>
    </row>
    <row r="115" spans="2:2">
      <c r="B115" s="34"/>
    </row>
    <row r="116" spans="2:2">
      <c r="B116" s="34"/>
    </row>
    <row r="117" spans="2:2">
      <c r="B117" s="34"/>
    </row>
    <row r="118" spans="2:2">
      <c r="B118" s="34"/>
    </row>
    <row r="119" spans="2:2">
      <c r="B119" s="34"/>
    </row>
    <row r="120" spans="2:2">
      <c r="B120" s="34"/>
    </row>
    <row r="121" spans="2:2">
      <c r="B121" s="34"/>
    </row>
    <row r="122" spans="2:2">
      <c r="B122" s="34"/>
    </row>
    <row r="123" spans="2:2">
      <c r="B123" s="34"/>
    </row>
    <row r="124" spans="2:2">
      <c r="B124" s="34"/>
    </row>
    <row r="125" spans="2:2">
      <c r="B125" s="34"/>
    </row>
    <row r="126" spans="2:2">
      <c r="B126" s="34"/>
    </row>
    <row r="127" spans="2:2">
      <c r="B127" s="34"/>
    </row>
    <row r="128" spans="2:2">
      <c r="B128" s="34"/>
    </row>
    <row r="129" spans="2:2">
      <c r="B129" s="34"/>
    </row>
    <row r="130" spans="2:2">
      <c r="B130" s="34"/>
    </row>
    <row r="131" spans="2:2">
      <c r="B131" s="34"/>
    </row>
    <row r="132" spans="2:2">
      <c r="B132" s="34"/>
    </row>
    <row r="133" spans="2:2">
      <c r="B133" s="34"/>
    </row>
    <row r="134" spans="2:2">
      <c r="B134" s="34"/>
    </row>
    <row r="135" spans="2:2">
      <c r="B135" s="34"/>
    </row>
    <row r="136" spans="2:2">
      <c r="B136" s="34"/>
    </row>
    <row r="137" spans="2:2">
      <c r="B137" s="34"/>
    </row>
    <row r="138" spans="2:2">
      <c r="B138" s="34"/>
    </row>
    <row r="139" spans="2:2">
      <c r="B139" s="34"/>
    </row>
    <row r="140" spans="2:2">
      <c r="B140" s="34"/>
    </row>
    <row r="141" spans="2:2">
      <c r="B141" s="34"/>
    </row>
    <row r="142" spans="2:2">
      <c r="B142" s="34"/>
    </row>
    <row r="143" spans="2:2">
      <c r="B143" s="34"/>
    </row>
    <row r="144" spans="2:2">
      <c r="B144" s="34"/>
    </row>
    <row r="145" spans="2:2">
      <c r="B145" s="34"/>
    </row>
    <row r="146" spans="2:2">
      <c r="B146" s="34"/>
    </row>
    <row r="147" spans="2:2">
      <c r="B147" s="34"/>
    </row>
    <row r="148" spans="2:2">
      <c r="B148" s="34"/>
    </row>
    <row r="149" spans="2:2">
      <c r="B149" s="34"/>
    </row>
    <row r="150" spans="2:2">
      <c r="B150" s="34"/>
    </row>
    <row r="151" spans="2:2">
      <c r="B151" s="34"/>
    </row>
    <row r="152" spans="2:2">
      <c r="B152" s="34"/>
    </row>
    <row r="153" spans="2:2">
      <c r="B153" s="34"/>
    </row>
    <row r="154" spans="2:2">
      <c r="B154" s="34"/>
    </row>
    <row r="155" spans="2:2">
      <c r="B155" s="34"/>
    </row>
    <row r="156" spans="2:2">
      <c r="B156" s="34"/>
    </row>
    <row r="157" spans="2:2">
      <c r="B157" s="34"/>
    </row>
    <row r="158" spans="2:2">
      <c r="B158" s="34"/>
    </row>
    <row r="159" spans="2:2">
      <c r="B159" s="34"/>
    </row>
    <row r="160" spans="2:2">
      <c r="B160" s="34"/>
    </row>
    <row r="161" spans="2:2">
      <c r="B161" s="34"/>
    </row>
    <row r="162" spans="2:2">
      <c r="B162" s="34"/>
    </row>
    <row r="163" spans="2:2">
      <c r="B163" s="34"/>
    </row>
    <row r="164" spans="2:2">
      <c r="B164" s="34"/>
    </row>
    <row r="165" spans="2:2">
      <c r="B165" s="34"/>
    </row>
    <row r="166" spans="2:2">
      <c r="B166" s="34"/>
    </row>
    <row r="167" spans="2:2">
      <c r="B167" s="34"/>
    </row>
    <row r="168" spans="2:2">
      <c r="B168" s="34"/>
    </row>
    <row r="169" spans="2:2">
      <c r="B169" s="34"/>
    </row>
    <row r="170" spans="2:2">
      <c r="B170" s="34"/>
    </row>
    <row r="171" spans="2:2">
      <c r="B171" s="34"/>
    </row>
    <row r="172" spans="2:2">
      <c r="B172" s="34"/>
    </row>
    <row r="173" spans="2:2">
      <c r="B173" s="34"/>
    </row>
    <row r="174" spans="2:2">
      <c r="B174" s="34"/>
    </row>
    <row r="175" spans="2:2">
      <c r="B175" s="34"/>
    </row>
    <row r="176" spans="2:2">
      <c r="B176" s="34"/>
    </row>
    <row r="177" spans="2:2">
      <c r="B177" s="34"/>
    </row>
    <row r="178" spans="2:2">
      <c r="B178" s="34"/>
    </row>
    <row r="179" spans="2:2">
      <c r="B179" s="34"/>
    </row>
    <row r="180" spans="2:2">
      <c r="B180" s="34"/>
    </row>
    <row r="181" spans="2:2">
      <c r="B181" s="34"/>
    </row>
    <row r="182" spans="2:2">
      <c r="B182" s="34"/>
    </row>
    <row r="183" spans="2:2">
      <c r="B183" s="34"/>
    </row>
    <row r="184" spans="2:2">
      <c r="B184" s="34"/>
    </row>
    <row r="185" spans="2:2">
      <c r="B185" s="34"/>
    </row>
    <row r="186" spans="2:2">
      <c r="B186" s="34"/>
    </row>
    <row r="187" spans="2:2">
      <c r="B187" s="34"/>
    </row>
    <row r="188" spans="2:2">
      <c r="B188" s="34"/>
    </row>
    <row r="189" spans="2:2">
      <c r="B189" s="34"/>
    </row>
    <row r="190" spans="2:2">
      <c r="B190" s="34"/>
    </row>
    <row r="191" spans="2:2">
      <c r="B191" s="34"/>
    </row>
    <row r="192" spans="2:2">
      <c r="B192" s="34"/>
    </row>
    <row r="193" spans="2:2">
      <c r="B193" s="34"/>
    </row>
    <row r="194" spans="2:2">
      <c r="B194" s="34"/>
    </row>
    <row r="195" spans="2:2">
      <c r="B195" s="34"/>
    </row>
    <row r="196" spans="2:2">
      <c r="B196" s="34"/>
    </row>
    <row r="197" spans="2:2">
      <c r="B197" s="34"/>
    </row>
    <row r="198" spans="2:2">
      <c r="B198" s="34"/>
    </row>
    <row r="199" spans="2:2">
      <c r="B199" s="34"/>
    </row>
    <row r="200" spans="2:2">
      <c r="B200" s="34"/>
    </row>
    <row r="201" spans="2:2">
      <c r="B201" s="34"/>
    </row>
    <row r="202" spans="2:2">
      <c r="B202" s="34"/>
    </row>
    <row r="203" spans="2:2">
      <c r="B203" s="34"/>
    </row>
    <row r="204" spans="2:2">
      <c r="B204" s="34"/>
    </row>
    <row r="205" spans="2:2">
      <c r="B205" s="34"/>
    </row>
    <row r="206" spans="2:2">
      <c r="B206" s="34"/>
    </row>
    <row r="207" spans="2:2">
      <c r="B207" s="34"/>
    </row>
    <row r="208" spans="2:2">
      <c r="B208" s="34"/>
    </row>
    <row r="209" spans="2:2">
      <c r="B209" s="34"/>
    </row>
    <row r="210" spans="2:2">
      <c r="B210" s="34"/>
    </row>
    <row r="211" spans="2:2">
      <c r="B211" s="34"/>
    </row>
    <row r="212" spans="2:2">
      <c r="B212" s="34"/>
    </row>
    <row r="213" spans="2:2">
      <c r="B213" s="34"/>
    </row>
    <row r="214" spans="2:2">
      <c r="B214" s="34"/>
    </row>
    <row r="215" spans="2:2">
      <c r="B215" s="34"/>
    </row>
    <row r="216" spans="2:2">
      <c r="B216" s="34"/>
    </row>
    <row r="217" spans="2:2">
      <c r="B217" s="34"/>
    </row>
    <row r="218" spans="2:2">
      <c r="B218" s="34"/>
    </row>
    <row r="219" spans="2:2">
      <c r="B219" s="34"/>
    </row>
    <row r="220" spans="2:2">
      <c r="B220" s="34"/>
    </row>
    <row r="221" spans="2:2">
      <c r="B221" s="34"/>
    </row>
    <row r="222" spans="2:2">
      <c r="B222" s="34"/>
    </row>
    <row r="223" spans="2:2">
      <c r="B223" s="34"/>
    </row>
    <row r="224" spans="2:2">
      <c r="B224" s="34"/>
    </row>
    <row r="225" spans="2:2">
      <c r="B225" s="34"/>
    </row>
    <row r="226" spans="2:2">
      <c r="B226" s="34"/>
    </row>
    <row r="227" spans="2:2">
      <c r="B227" s="34"/>
    </row>
    <row r="228" spans="2:2">
      <c r="B228" s="34"/>
    </row>
    <row r="229" spans="2:2">
      <c r="B229" s="34"/>
    </row>
    <row r="230" spans="2:2">
      <c r="B230" s="34"/>
    </row>
    <row r="231" spans="2:2">
      <c r="B231" s="34"/>
    </row>
    <row r="232" spans="2:2">
      <c r="B232" s="34"/>
    </row>
    <row r="233" spans="2:2">
      <c r="B233" s="34"/>
    </row>
    <row r="234" spans="2:2">
      <c r="B234" s="34"/>
    </row>
    <row r="235" spans="2:2">
      <c r="B235" s="34"/>
    </row>
    <row r="236" spans="2:2">
      <c r="B236" s="34"/>
    </row>
    <row r="237" spans="2:2">
      <c r="B237" s="34"/>
    </row>
    <row r="238" spans="2:2">
      <c r="B238" s="34"/>
    </row>
    <row r="239" spans="2:2">
      <c r="B239" s="34"/>
    </row>
    <row r="240" spans="2:2">
      <c r="B240" s="34"/>
    </row>
    <row r="241" spans="2:2">
      <c r="B241" s="34"/>
    </row>
    <row r="242" spans="2:2">
      <c r="B242" s="34"/>
    </row>
    <row r="243" spans="2:2">
      <c r="B243" s="34"/>
    </row>
    <row r="244" spans="2:2">
      <c r="B244" s="34"/>
    </row>
    <row r="245" spans="2:2">
      <c r="B245" s="34"/>
    </row>
    <row r="246" spans="2:2">
      <c r="B246" s="34"/>
    </row>
    <row r="247" spans="2:2">
      <c r="B247" s="34"/>
    </row>
    <row r="248" spans="2:2">
      <c r="B248" s="34"/>
    </row>
    <row r="249" spans="2:2">
      <c r="B249" s="34"/>
    </row>
    <row r="250" spans="2:2">
      <c r="B250" s="34"/>
    </row>
    <row r="251" spans="2:2">
      <c r="B251" s="34"/>
    </row>
    <row r="252" spans="2:2">
      <c r="B252" s="34"/>
    </row>
    <row r="253" spans="2:2">
      <c r="B253" s="34"/>
    </row>
    <row r="254" spans="2:2">
      <c r="B254" s="34"/>
    </row>
    <row r="255" spans="2:2">
      <c r="B255" s="34"/>
    </row>
    <row r="256" spans="2:2">
      <c r="B256" s="34"/>
    </row>
    <row r="257" spans="2:2">
      <c r="B257" s="34"/>
    </row>
    <row r="258" spans="2:2">
      <c r="B258" s="34"/>
    </row>
    <row r="259" spans="2:2">
      <c r="B259" s="34"/>
    </row>
    <row r="260" spans="2:2">
      <c r="B260" s="34"/>
    </row>
    <row r="261" spans="2:2">
      <c r="B261" s="34"/>
    </row>
    <row r="262" spans="2:2">
      <c r="B262" s="34"/>
    </row>
    <row r="263" spans="2:2">
      <c r="B263" s="34"/>
    </row>
    <row r="264" spans="2:2">
      <c r="B264" s="34"/>
    </row>
    <row r="265" spans="2:2">
      <c r="B265" s="34"/>
    </row>
    <row r="266" spans="2:2">
      <c r="B266" s="34"/>
    </row>
    <row r="267" spans="2:2">
      <c r="B267" s="34"/>
    </row>
    <row r="268" spans="2:2">
      <c r="B268" s="34"/>
    </row>
    <row r="269" spans="2:2">
      <c r="B269" s="34"/>
    </row>
    <row r="270" spans="2:2">
      <c r="B270" s="34"/>
    </row>
    <row r="271" spans="2:2">
      <c r="B271" s="34"/>
    </row>
    <row r="272" spans="2:2">
      <c r="B272" s="34"/>
    </row>
    <row r="273" spans="2:2">
      <c r="B273" s="34"/>
    </row>
    <row r="274" spans="2:2">
      <c r="B274" s="34"/>
    </row>
    <row r="275" spans="2:2">
      <c r="B275" s="34"/>
    </row>
    <row r="276" spans="2:2">
      <c r="B276" s="34"/>
    </row>
    <row r="277" spans="2:2">
      <c r="B277" s="34"/>
    </row>
    <row r="278" spans="2:2">
      <c r="B278" s="34"/>
    </row>
    <row r="279" spans="2:2">
      <c r="B279" s="34"/>
    </row>
    <row r="280" spans="2:2">
      <c r="B280" s="34"/>
    </row>
    <row r="281" spans="2:2">
      <c r="B281" s="34"/>
    </row>
    <row r="282" spans="2:2">
      <c r="B282" s="34"/>
    </row>
    <row r="283" spans="2:2">
      <c r="B283" s="34"/>
    </row>
    <row r="284" spans="2:2">
      <c r="B284" s="34"/>
    </row>
    <row r="285" spans="2:2">
      <c r="B285" s="34"/>
    </row>
    <row r="286" spans="2:2">
      <c r="B286" s="34"/>
    </row>
    <row r="287" spans="2:2">
      <c r="B287" s="34"/>
    </row>
    <row r="288" spans="2:2">
      <c r="B288" s="34"/>
    </row>
    <row r="289" spans="2:2">
      <c r="B289" s="34"/>
    </row>
    <row r="290" spans="2:2">
      <c r="B290" s="34"/>
    </row>
    <row r="291" spans="2:2">
      <c r="B291" s="34"/>
    </row>
    <row r="292" spans="2:2">
      <c r="B292" s="34"/>
    </row>
    <row r="293" spans="2:2">
      <c r="B293" s="34"/>
    </row>
    <row r="294" spans="2:2">
      <c r="B294" s="34"/>
    </row>
    <row r="295" spans="2:2">
      <c r="B295" s="34"/>
    </row>
    <row r="296" spans="2:2">
      <c r="B296" s="34"/>
    </row>
    <row r="297" spans="2:2">
      <c r="B297" s="34"/>
    </row>
    <row r="298" spans="2:2">
      <c r="B298" s="34"/>
    </row>
    <row r="299" spans="2:2">
      <c r="B299" s="34"/>
    </row>
    <row r="300" spans="2:2">
      <c r="B300" s="34"/>
    </row>
    <row r="301" spans="2:2">
      <c r="B301" s="34"/>
    </row>
    <row r="302" spans="2:2">
      <c r="B302" s="34"/>
    </row>
    <row r="303" spans="2:2">
      <c r="B303" s="34"/>
    </row>
    <row r="304" spans="2:2">
      <c r="B304" s="34"/>
    </row>
    <row r="305" spans="2:2">
      <c r="B305" s="34"/>
    </row>
    <row r="306" spans="2:2">
      <c r="B306" s="34"/>
    </row>
    <row r="307" spans="2:2">
      <c r="B307" s="34"/>
    </row>
    <row r="308" spans="2:2">
      <c r="B308" s="34"/>
    </row>
    <row r="309" spans="2:2">
      <c r="B309" s="34"/>
    </row>
    <row r="310" spans="2:2">
      <c r="B310" s="34"/>
    </row>
    <row r="311" spans="2:2">
      <c r="B311" s="34"/>
    </row>
    <row r="312" spans="2:2">
      <c r="B312" s="34"/>
    </row>
    <row r="313" spans="2:2">
      <c r="B313" s="34"/>
    </row>
    <row r="314" spans="2:2">
      <c r="B314" s="34"/>
    </row>
    <row r="315" spans="2:2">
      <c r="B315" s="34"/>
    </row>
    <row r="316" spans="2:2">
      <c r="B316" s="34"/>
    </row>
    <row r="317" spans="2:2">
      <c r="B317" s="34"/>
    </row>
    <row r="318" spans="2:2">
      <c r="B318" s="34"/>
    </row>
    <row r="319" spans="2:2">
      <c r="B319" s="34"/>
    </row>
    <row r="320" spans="2:2">
      <c r="B320" s="34"/>
    </row>
    <row r="321" spans="2:2">
      <c r="B321" s="34"/>
    </row>
    <row r="322" spans="2:2">
      <c r="B322" s="34"/>
    </row>
    <row r="323" spans="2:2">
      <c r="B323" s="34"/>
    </row>
    <row r="324" spans="2:2">
      <c r="B324" s="34"/>
    </row>
    <row r="325" spans="2:2">
      <c r="B325" s="34"/>
    </row>
    <row r="326" spans="2:2">
      <c r="B326" s="34"/>
    </row>
    <row r="327" spans="2:2">
      <c r="B327" s="34"/>
    </row>
    <row r="328" spans="2:2">
      <c r="B328" s="34"/>
    </row>
    <row r="329" spans="2:2">
      <c r="B329" s="34"/>
    </row>
    <row r="330" spans="2:2">
      <c r="B330" s="34"/>
    </row>
    <row r="331" spans="2:2">
      <c r="B331" s="34"/>
    </row>
    <row r="332" spans="2:2">
      <c r="B332" s="34"/>
    </row>
    <row r="333" spans="2:2">
      <c r="B333" s="34"/>
    </row>
    <row r="334" spans="2:2">
      <c r="B334" s="34"/>
    </row>
    <row r="335" spans="2:2">
      <c r="B335" s="34"/>
    </row>
    <row r="336" spans="2:2">
      <c r="B336" s="34"/>
    </row>
    <row r="337" spans="2:2">
      <c r="B337" s="34"/>
    </row>
    <row r="338" spans="2:2">
      <c r="B338" s="34"/>
    </row>
    <row r="339" spans="2:2">
      <c r="B339" s="34"/>
    </row>
    <row r="340" spans="2:2">
      <c r="B340" s="34"/>
    </row>
    <row r="341" spans="2:2">
      <c r="B341" s="34"/>
    </row>
    <row r="342" spans="2:2">
      <c r="B342" s="34"/>
    </row>
    <row r="343" spans="2:2">
      <c r="B343" s="34"/>
    </row>
    <row r="344" spans="2:2">
      <c r="B344" s="34"/>
    </row>
    <row r="345" spans="2:2">
      <c r="B345" s="34"/>
    </row>
    <row r="346" spans="2:2">
      <c r="B346" s="34"/>
    </row>
    <row r="347" spans="2:2">
      <c r="B347" s="34"/>
    </row>
    <row r="348" spans="2:2">
      <c r="B348" s="34"/>
    </row>
    <row r="349" spans="2:2">
      <c r="B349" s="34"/>
    </row>
    <row r="350" spans="2:2">
      <c r="B350" s="34"/>
    </row>
    <row r="351" spans="2:2">
      <c r="B351" s="34"/>
    </row>
    <row r="352" spans="2:2">
      <c r="B352" s="34"/>
    </row>
    <row r="353" spans="2:2">
      <c r="B353" s="34"/>
    </row>
    <row r="354" spans="2:2">
      <c r="B354" s="34"/>
    </row>
    <row r="355" spans="2:2">
      <c r="B355" s="34"/>
    </row>
    <row r="356" spans="2:2">
      <c r="B356" s="34"/>
    </row>
    <row r="357" spans="2:2">
      <c r="B357" s="34"/>
    </row>
    <row r="358" spans="2:2">
      <c r="B358" s="34"/>
    </row>
    <row r="359" spans="2:2">
      <c r="B359" s="34"/>
    </row>
    <row r="360" spans="2:2">
      <c r="B360" s="34"/>
    </row>
    <row r="361" spans="2:2">
      <c r="B361" s="34"/>
    </row>
    <row r="362" spans="2:2">
      <c r="B362" s="34"/>
    </row>
    <row r="363" spans="2:2">
      <c r="B363" s="34"/>
    </row>
    <row r="364" spans="2:2">
      <c r="B364" s="34"/>
    </row>
    <row r="365" spans="2:2">
      <c r="B365" s="34"/>
    </row>
    <row r="366" spans="2:2">
      <c r="B366" s="34"/>
    </row>
    <row r="367" spans="2:2">
      <c r="B367" s="34"/>
    </row>
    <row r="368" spans="2:2">
      <c r="B368" s="34"/>
    </row>
    <row r="369" spans="2:2">
      <c r="B369" s="34"/>
    </row>
    <row r="370" spans="2:2">
      <c r="B370" s="34"/>
    </row>
    <row r="371" spans="2:2">
      <c r="B371" s="34"/>
    </row>
    <row r="372" spans="2:2">
      <c r="B372" s="34"/>
    </row>
    <row r="373" spans="2:2">
      <c r="B373" s="34"/>
    </row>
    <row r="374" spans="2:2">
      <c r="B374" s="34"/>
    </row>
    <row r="375" spans="2:2">
      <c r="B375" s="34"/>
    </row>
    <row r="376" spans="2:2">
      <c r="B376" s="34"/>
    </row>
    <row r="377" spans="2:2">
      <c r="B377" s="34"/>
    </row>
    <row r="378" spans="2:2">
      <c r="B378" s="34"/>
    </row>
    <row r="379" spans="2:2">
      <c r="B379" s="34"/>
    </row>
    <row r="380" spans="2:2">
      <c r="B380" s="34"/>
    </row>
    <row r="381" spans="2:2">
      <c r="B381" s="34"/>
    </row>
    <row r="382" spans="2:2">
      <c r="B382" s="34"/>
    </row>
    <row r="383" spans="2:2">
      <c r="B383" s="34"/>
    </row>
    <row r="384" spans="2:2">
      <c r="B384" s="34"/>
    </row>
    <row r="385" spans="2:2">
      <c r="B385" s="34"/>
    </row>
    <row r="386" spans="2:2">
      <c r="B386" s="34"/>
    </row>
    <row r="387" spans="2:2">
      <c r="B387" s="34"/>
    </row>
    <row r="388" spans="2:2">
      <c r="B388" s="34"/>
    </row>
    <row r="389" spans="2:2">
      <c r="B389" s="34"/>
    </row>
    <row r="390" spans="2:2">
      <c r="B390" s="34"/>
    </row>
    <row r="391" spans="2:2">
      <c r="B391" s="34"/>
    </row>
    <row r="392" spans="2:2">
      <c r="B392" s="34"/>
    </row>
    <row r="393" spans="2:2">
      <c r="B393" s="34"/>
    </row>
    <row r="394" spans="2:2">
      <c r="B394" s="34"/>
    </row>
    <row r="395" spans="2:2">
      <c r="B395" s="34"/>
    </row>
    <row r="396" spans="2:2">
      <c r="B396" s="34"/>
    </row>
    <row r="397" spans="2:2">
      <c r="B397" s="34"/>
    </row>
    <row r="398" spans="2:2">
      <c r="B398" s="34"/>
    </row>
    <row r="399" spans="2:2">
      <c r="B399" s="34"/>
    </row>
    <row r="400" spans="2:2">
      <c r="B400" s="34"/>
    </row>
    <row r="401" spans="2:2">
      <c r="B401" s="34"/>
    </row>
    <row r="402" spans="2:2">
      <c r="B402" s="34"/>
    </row>
    <row r="403" spans="2:2">
      <c r="B403" s="34"/>
    </row>
    <row r="404" spans="2:2">
      <c r="B404" s="34"/>
    </row>
    <row r="405" spans="2:2">
      <c r="B405" s="34"/>
    </row>
    <row r="406" spans="2:2">
      <c r="B406" s="34"/>
    </row>
    <row r="407" spans="2:2">
      <c r="B407" s="34"/>
    </row>
    <row r="408" spans="2:2">
      <c r="B408" s="34"/>
    </row>
    <row r="409" spans="2:2">
      <c r="B409" s="34"/>
    </row>
    <row r="410" spans="2:2">
      <c r="B410" s="34"/>
    </row>
    <row r="411" spans="2:2">
      <c r="B411" s="34"/>
    </row>
    <row r="412" spans="2:2">
      <c r="B412" s="34"/>
    </row>
    <row r="413" spans="2:2">
      <c r="B413" s="34"/>
    </row>
    <row r="414" spans="2:2">
      <c r="B414" s="34"/>
    </row>
    <row r="415" spans="2:2">
      <c r="B415" s="34"/>
    </row>
    <row r="416" spans="2:2">
      <c r="B416" s="34"/>
    </row>
    <row r="417" spans="2:2">
      <c r="B417" s="34"/>
    </row>
    <row r="418" spans="2:2">
      <c r="B418" s="34"/>
    </row>
    <row r="419" spans="2:2">
      <c r="B419" s="34"/>
    </row>
    <row r="420" spans="2:2">
      <c r="B420" s="34"/>
    </row>
    <row r="421" spans="2:2">
      <c r="B421" s="34"/>
    </row>
    <row r="422" spans="2:2">
      <c r="B422" s="34"/>
    </row>
    <row r="423" spans="2:2">
      <c r="B423" s="34"/>
    </row>
    <row r="424" spans="2:2">
      <c r="B424" s="34"/>
    </row>
    <row r="425" spans="2:2">
      <c r="B425" s="34"/>
    </row>
    <row r="426" spans="2:2">
      <c r="B426" s="34"/>
    </row>
    <row r="427" spans="2:2">
      <c r="B427" s="34"/>
    </row>
    <row r="428" spans="2:2">
      <c r="B428" s="34"/>
    </row>
    <row r="429" spans="2:2">
      <c r="B429" s="34"/>
    </row>
    <row r="430" spans="2:2">
      <c r="B430" s="34"/>
    </row>
    <row r="431" spans="2:2">
      <c r="B431" s="34"/>
    </row>
    <row r="432" spans="2:2">
      <c r="B432" s="34"/>
    </row>
    <row r="433" spans="2:2">
      <c r="B433" s="34"/>
    </row>
    <row r="434" spans="2:2">
      <c r="B434" s="34"/>
    </row>
    <row r="435" spans="2:2">
      <c r="B435" s="34"/>
    </row>
    <row r="436" spans="2:2">
      <c r="B436" s="34"/>
    </row>
    <row r="437" spans="2:2">
      <c r="B437" s="34"/>
    </row>
    <row r="438" spans="2:2">
      <c r="B438" s="34"/>
    </row>
    <row r="439" spans="2:2">
      <c r="B439" s="34"/>
    </row>
    <row r="440" spans="2:2">
      <c r="B440" s="34"/>
    </row>
    <row r="441" spans="2:2">
      <c r="B441" s="34"/>
    </row>
    <row r="442" spans="2:2">
      <c r="B442" s="34"/>
    </row>
    <row r="443" spans="2:2">
      <c r="B443" s="34"/>
    </row>
    <row r="444" spans="2:2">
      <c r="B444" s="34"/>
    </row>
    <row r="445" spans="2:2">
      <c r="B445" s="34"/>
    </row>
    <row r="446" spans="2:2">
      <c r="B446" s="34"/>
    </row>
    <row r="447" spans="2:2">
      <c r="B447" s="34"/>
    </row>
    <row r="448" spans="2:2">
      <c r="B448" s="34"/>
    </row>
    <row r="449" spans="2:2">
      <c r="B449" s="34"/>
    </row>
    <row r="450" spans="2:2">
      <c r="B450" s="34"/>
    </row>
    <row r="451" spans="2:2">
      <c r="B451" s="34"/>
    </row>
    <row r="452" spans="2:2">
      <c r="B452" s="34"/>
    </row>
    <row r="453" spans="2:2">
      <c r="B453" s="34"/>
    </row>
    <row r="454" spans="2:2">
      <c r="B454" s="34"/>
    </row>
    <row r="455" spans="2:2">
      <c r="B455" s="34"/>
    </row>
    <row r="456" spans="2:2">
      <c r="B456" s="34"/>
    </row>
    <row r="457" spans="2:2">
      <c r="B457" s="34"/>
    </row>
    <row r="458" spans="2:2">
      <c r="B458" s="34"/>
    </row>
    <row r="459" spans="2:2">
      <c r="B459" s="34"/>
    </row>
    <row r="460" spans="2:2">
      <c r="B460" s="34"/>
    </row>
    <row r="461" spans="2:2">
      <c r="B461" s="34"/>
    </row>
    <row r="462" spans="2:2">
      <c r="B462" s="34"/>
    </row>
    <row r="463" spans="2:2">
      <c r="B463" s="34"/>
    </row>
    <row r="464" spans="2:2">
      <c r="B464" s="34"/>
    </row>
    <row r="465" spans="2:2">
      <c r="B465" s="34"/>
    </row>
    <row r="466" spans="2:2">
      <c r="B466" s="34"/>
    </row>
    <row r="467" spans="2:2">
      <c r="B467" s="34"/>
    </row>
    <row r="468" spans="2:2">
      <c r="B468" s="34"/>
    </row>
    <row r="469" spans="2:2">
      <c r="B469" s="34"/>
    </row>
    <row r="470" spans="2:2">
      <c r="B470" s="34"/>
    </row>
    <row r="471" spans="2:2">
      <c r="B471" s="34"/>
    </row>
    <row r="472" spans="2:2">
      <c r="B472" s="34"/>
    </row>
    <row r="473" spans="2:2">
      <c r="B473" s="34"/>
    </row>
    <row r="474" spans="2:2">
      <c r="B474" s="34"/>
    </row>
    <row r="475" spans="2:2">
      <c r="B475" s="34"/>
    </row>
    <row r="476" spans="2:2">
      <c r="B476" s="34"/>
    </row>
    <row r="477" spans="2:2">
      <c r="B477" s="34"/>
    </row>
    <row r="478" spans="2:2">
      <c r="B478" s="34"/>
    </row>
    <row r="479" spans="2:2">
      <c r="B479" s="34"/>
    </row>
    <row r="480" spans="2:2">
      <c r="B480" s="34"/>
    </row>
    <row r="481" spans="2:2">
      <c r="B481" s="34"/>
    </row>
    <row r="482" spans="2:2">
      <c r="B482" s="34"/>
    </row>
    <row r="483" spans="2:2">
      <c r="B483" s="34"/>
    </row>
    <row r="484" spans="2:2">
      <c r="B484" s="34"/>
    </row>
    <row r="485" spans="2:2">
      <c r="B485" s="34"/>
    </row>
    <row r="486" spans="2:2">
      <c r="B486" s="34"/>
    </row>
    <row r="487" spans="2:2">
      <c r="B487" s="34"/>
    </row>
    <row r="488" spans="2:2">
      <c r="B488" s="34"/>
    </row>
    <row r="489" spans="2:2">
      <c r="B489" s="34"/>
    </row>
    <row r="490" spans="2:2">
      <c r="B490" s="34"/>
    </row>
    <row r="491" spans="2:2">
      <c r="B491" s="34"/>
    </row>
    <row r="492" spans="2:2">
      <c r="B492" s="34"/>
    </row>
    <row r="493" spans="2:2">
      <c r="B493" s="34"/>
    </row>
    <row r="494" spans="2:2">
      <c r="B494" s="34"/>
    </row>
    <row r="495" spans="2:2">
      <c r="B495" s="34"/>
    </row>
    <row r="496" spans="2:2">
      <c r="B496" s="34"/>
    </row>
    <row r="497" spans="2:2">
      <c r="B497" s="34"/>
    </row>
    <row r="498" spans="2:2">
      <c r="B498" s="34"/>
    </row>
    <row r="499" spans="2:2">
      <c r="B499" s="34"/>
    </row>
    <row r="500" spans="2:2">
      <c r="B500" s="34"/>
    </row>
    <row r="501" spans="2:2">
      <c r="B501" s="34"/>
    </row>
    <row r="502" spans="2:2">
      <c r="B502" s="34"/>
    </row>
    <row r="503" spans="2:2">
      <c r="B503" s="34"/>
    </row>
    <row r="504" spans="2:2">
      <c r="B504" s="34"/>
    </row>
    <row r="505" spans="2:2">
      <c r="B505" s="34"/>
    </row>
    <row r="506" spans="2:2">
      <c r="B506" s="34"/>
    </row>
    <row r="507" spans="2:2">
      <c r="B507" s="34"/>
    </row>
    <row r="508" spans="2:2">
      <c r="B508" s="34"/>
    </row>
    <row r="509" spans="2:2">
      <c r="B509" s="34"/>
    </row>
    <row r="510" spans="2:2">
      <c r="B510" s="34"/>
    </row>
    <row r="511" spans="2:2">
      <c r="B511" s="34"/>
    </row>
    <row r="512" spans="2:2">
      <c r="B512" s="34"/>
    </row>
    <row r="513" spans="2:2">
      <c r="B513" s="34"/>
    </row>
    <row r="514" spans="2:2">
      <c r="B514" s="34"/>
    </row>
    <row r="515" spans="2:2">
      <c r="B515" s="34"/>
    </row>
    <row r="516" spans="2:2">
      <c r="B516" s="34"/>
    </row>
    <row r="517" spans="2:2">
      <c r="B517" s="34"/>
    </row>
    <row r="518" spans="2:2">
      <c r="B518" s="34"/>
    </row>
    <row r="519" spans="2:2">
      <c r="B519" s="34"/>
    </row>
    <row r="520" spans="2:2">
      <c r="B520" s="34"/>
    </row>
    <row r="521" spans="2:2">
      <c r="B521" s="34"/>
    </row>
    <row r="522" spans="2:2">
      <c r="B522" s="34"/>
    </row>
    <row r="523" spans="2:2">
      <c r="B523" s="34"/>
    </row>
    <row r="524" spans="2:2">
      <c r="B524" s="34"/>
    </row>
    <row r="525" spans="2:2">
      <c r="B525" s="34"/>
    </row>
    <row r="526" spans="2:2">
      <c r="B526" s="34"/>
    </row>
    <row r="527" spans="2:2">
      <c r="B527" s="34"/>
    </row>
    <row r="528" spans="2:2">
      <c r="B528" s="34"/>
    </row>
    <row r="529" spans="2:2">
      <c r="B529" s="34"/>
    </row>
    <row r="530" spans="2:2">
      <c r="B530" s="34"/>
    </row>
    <row r="531" spans="2:2">
      <c r="B531" s="34"/>
    </row>
    <row r="532" spans="2:2">
      <c r="B532" s="34"/>
    </row>
    <row r="533" spans="2:2">
      <c r="B533" s="34"/>
    </row>
    <row r="534" spans="2:2">
      <c r="B534" s="34"/>
    </row>
    <row r="535" spans="2:2">
      <c r="B535" s="34"/>
    </row>
    <row r="536" spans="2:2">
      <c r="B536" s="34"/>
    </row>
    <row r="537" spans="2:2">
      <c r="B537" s="34"/>
    </row>
    <row r="538" spans="2:2">
      <c r="B538" s="34"/>
    </row>
    <row r="539" spans="2:2">
      <c r="B539" s="34"/>
    </row>
    <row r="540" spans="2:2">
      <c r="B540" s="34"/>
    </row>
    <row r="541" spans="2:2">
      <c r="B541" s="34"/>
    </row>
    <row r="542" spans="2:2">
      <c r="B542" s="34"/>
    </row>
    <row r="543" spans="2:2">
      <c r="B543" s="34"/>
    </row>
    <row r="544" spans="2:2">
      <c r="B544" s="34"/>
    </row>
    <row r="545" spans="2:2">
      <c r="B545" s="34"/>
    </row>
    <row r="546" spans="2:2">
      <c r="B546" s="34"/>
    </row>
    <row r="547" spans="2:2">
      <c r="B547" s="34"/>
    </row>
    <row r="548" spans="2:2">
      <c r="B548" s="34"/>
    </row>
    <row r="549" spans="2:2">
      <c r="B549" s="34"/>
    </row>
    <row r="550" spans="2:2">
      <c r="B550" s="34"/>
    </row>
    <row r="551" spans="2:2">
      <c r="B551" s="34"/>
    </row>
    <row r="552" spans="2:2">
      <c r="B552" s="34"/>
    </row>
    <row r="553" spans="2:2">
      <c r="B553" s="34"/>
    </row>
    <row r="554" spans="2:2">
      <c r="B554" s="34"/>
    </row>
    <row r="555" spans="2:2">
      <c r="B555" s="34"/>
    </row>
    <row r="556" spans="2:2">
      <c r="B556" s="34"/>
    </row>
    <row r="557" spans="2:2">
      <c r="B557" s="34"/>
    </row>
    <row r="558" spans="2:2">
      <c r="B558" s="34"/>
    </row>
    <row r="559" spans="2:2">
      <c r="B559" s="34"/>
    </row>
    <row r="560" spans="2:2">
      <c r="B560" s="34"/>
    </row>
    <row r="561" spans="2:2">
      <c r="B561" s="34"/>
    </row>
    <row r="562" spans="2:2">
      <c r="B562" s="34"/>
    </row>
    <row r="563" spans="2:2">
      <c r="B563" s="34"/>
    </row>
    <row r="564" spans="2:2">
      <c r="B564" s="34"/>
    </row>
    <row r="565" spans="2:2">
      <c r="B565" s="34"/>
    </row>
    <row r="566" spans="2:2">
      <c r="B566" s="34"/>
    </row>
    <row r="567" spans="2:2">
      <c r="B567" s="34"/>
    </row>
    <row r="568" spans="2:2">
      <c r="B568" s="34"/>
    </row>
    <row r="569" spans="2:2">
      <c r="B569" s="34"/>
    </row>
    <row r="570" spans="2:2">
      <c r="B570" s="34"/>
    </row>
    <row r="571" spans="2:2">
      <c r="B571" s="34"/>
    </row>
    <row r="572" spans="2:2">
      <c r="B572" s="34"/>
    </row>
    <row r="573" spans="2:2">
      <c r="B573" s="34"/>
    </row>
    <row r="574" spans="2:2">
      <c r="B574" s="34"/>
    </row>
    <row r="575" spans="2:2">
      <c r="B575" s="34"/>
    </row>
    <row r="576" spans="2:2">
      <c r="B576" s="34"/>
    </row>
    <row r="577" spans="2:2">
      <c r="B577" s="34"/>
    </row>
    <row r="578" spans="2:2">
      <c r="B578" s="34"/>
    </row>
    <row r="579" spans="2:2">
      <c r="B579" s="34"/>
    </row>
    <row r="580" spans="2:2">
      <c r="B580" s="34"/>
    </row>
    <row r="581" spans="2:2">
      <c r="B581" s="34"/>
    </row>
    <row r="582" spans="2:2">
      <c r="B582" s="34"/>
    </row>
    <row r="583" spans="2:2">
      <c r="B583" s="34"/>
    </row>
    <row r="584" spans="2:2">
      <c r="B584" s="34"/>
    </row>
    <row r="585" spans="2:2">
      <c r="B585" s="34"/>
    </row>
    <row r="586" spans="2:2">
      <c r="B586" s="34"/>
    </row>
    <row r="587" spans="2:2">
      <c r="B587" s="34"/>
    </row>
    <row r="588" spans="2:2">
      <c r="B588" s="34"/>
    </row>
    <row r="589" spans="2:2">
      <c r="B589" s="34"/>
    </row>
    <row r="590" spans="2:2">
      <c r="B590" s="34"/>
    </row>
    <row r="591" spans="2:2">
      <c r="B591" s="34"/>
    </row>
    <row r="592" spans="2:2">
      <c r="B592" s="34"/>
    </row>
    <row r="593" spans="2:2">
      <c r="B593" s="34"/>
    </row>
    <row r="594" spans="2:2">
      <c r="B594" s="34"/>
    </row>
    <row r="595" spans="2:2">
      <c r="B595" s="34"/>
    </row>
    <row r="596" spans="2:2">
      <c r="B596" s="34"/>
    </row>
    <row r="597" spans="2:2">
      <c r="B597" s="34"/>
    </row>
    <row r="598" spans="2:2">
      <c r="B598" s="34"/>
    </row>
    <row r="599" spans="2:2">
      <c r="B599" s="34"/>
    </row>
    <row r="600" spans="2:2">
      <c r="B600" s="34"/>
    </row>
    <row r="601" spans="2:2">
      <c r="B601" s="34"/>
    </row>
    <row r="602" spans="2:2">
      <c r="B602" s="34"/>
    </row>
    <row r="603" spans="2:2">
      <c r="B603" s="34"/>
    </row>
    <row r="604" spans="2:2">
      <c r="B604" s="34"/>
    </row>
    <row r="605" spans="2:2">
      <c r="B605" s="34"/>
    </row>
    <row r="606" spans="2:2">
      <c r="B606" s="34"/>
    </row>
    <row r="607" spans="2:2">
      <c r="B607" s="34"/>
    </row>
    <row r="608" spans="2:2">
      <c r="B608" s="34"/>
    </row>
    <row r="609" spans="2:2">
      <c r="B609" s="34"/>
    </row>
    <row r="610" spans="2:2">
      <c r="B610" s="34"/>
    </row>
    <row r="611" spans="2:2">
      <c r="B611" s="34"/>
    </row>
    <row r="612" spans="2:2">
      <c r="B612" s="34"/>
    </row>
    <row r="613" spans="2:2">
      <c r="B613" s="34"/>
    </row>
    <row r="614" spans="2:2">
      <c r="B614" s="34"/>
    </row>
    <row r="615" spans="2:2">
      <c r="B615" s="34"/>
    </row>
    <row r="616" spans="2:2">
      <c r="B616" s="34"/>
    </row>
    <row r="617" spans="2:2">
      <c r="B617" s="34"/>
    </row>
    <row r="618" spans="2:2">
      <c r="B618" s="34"/>
    </row>
    <row r="619" spans="2:2">
      <c r="B619" s="34"/>
    </row>
    <row r="620" spans="2:2">
      <c r="B620" s="34"/>
    </row>
    <row r="621" spans="2:2">
      <c r="B621" s="34"/>
    </row>
    <row r="622" spans="2:2">
      <c r="B622" s="34"/>
    </row>
    <row r="623" spans="2:2">
      <c r="B623" s="34"/>
    </row>
    <row r="624" spans="2:2">
      <c r="B624" s="34"/>
    </row>
    <row r="625" spans="2:2">
      <c r="B625" s="34"/>
    </row>
    <row r="626" spans="2:2">
      <c r="B626" s="34"/>
    </row>
    <row r="627" spans="2:2">
      <c r="B627" s="34"/>
    </row>
    <row r="628" spans="2:2">
      <c r="B628" s="34"/>
    </row>
    <row r="629" spans="2:2">
      <c r="B629" s="34"/>
    </row>
    <row r="630" spans="2:2">
      <c r="B630" s="34"/>
    </row>
    <row r="631" spans="2:2">
      <c r="B631" s="34"/>
    </row>
    <row r="632" spans="2:2">
      <c r="B632" s="34"/>
    </row>
    <row r="633" spans="2:2">
      <c r="B633" s="34"/>
    </row>
    <row r="634" spans="2:2">
      <c r="B634" s="34"/>
    </row>
    <row r="635" spans="2:2">
      <c r="B635" s="34"/>
    </row>
    <row r="636" spans="2:2">
      <c r="B636" s="34"/>
    </row>
    <row r="637" spans="2:2">
      <c r="B637" s="34"/>
    </row>
    <row r="638" spans="2:2">
      <c r="B638" s="34"/>
    </row>
    <row r="639" spans="2:2">
      <c r="B639" s="34"/>
    </row>
    <row r="640" spans="2:2">
      <c r="B640" s="34"/>
    </row>
    <row r="641" spans="2:2">
      <c r="B641" s="34"/>
    </row>
    <row r="642" spans="2:2">
      <c r="B642" s="34"/>
    </row>
    <row r="643" spans="2:2">
      <c r="B643" s="34"/>
    </row>
    <row r="644" spans="2:2">
      <c r="B644" s="34"/>
    </row>
    <row r="645" spans="2:2">
      <c r="B645" s="34"/>
    </row>
    <row r="646" spans="2:2">
      <c r="B646" s="34"/>
    </row>
    <row r="647" spans="2:2">
      <c r="B647" s="34"/>
    </row>
    <row r="648" spans="2:2">
      <c r="B648" s="34"/>
    </row>
    <row r="649" spans="2:2">
      <c r="B649" s="34"/>
    </row>
    <row r="650" spans="2:2">
      <c r="B650" s="34"/>
    </row>
    <row r="651" spans="2:2">
      <c r="B651" s="34"/>
    </row>
    <row r="652" spans="2:2">
      <c r="B652" s="34"/>
    </row>
    <row r="653" spans="2:2">
      <c r="B653" s="34"/>
    </row>
    <row r="654" spans="2:2">
      <c r="B654" s="34"/>
    </row>
    <row r="655" spans="2:2">
      <c r="B655" s="34"/>
    </row>
    <row r="656" spans="2:2">
      <c r="B656" s="34"/>
    </row>
    <row r="657" spans="2:2">
      <c r="B657" s="34"/>
    </row>
    <row r="658" spans="2:2">
      <c r="B658" s="34"/>
    </row>
    <row r="659" spans="2:2">
      <c r="B659" s="34"/>
    </row>
    <row r="660" spans="2:2">
      <c r="B660" s="34"/>
    </row>
    <row r="661" spans="2:2">
      <c r="B661" s="34"/>
    </row>
    <row r="662" spans="2:2">
      <c r="B662" s="34"/>
    </row>
    <row r="663" spans="2:2">
      <c r="B663" s="34"/>
    </row>
    <row r="664" spans="2:2">
      <c r="B664" s="34"/>
    </row>
    <row r="665" spans="2:2">
      <c r="B665" s="34"/>
    </row>
    <row r="666" spans="2:2">
      <c r="B666" s="34"/>
    </row>
    <row r="667" spans="2:2">
      <c r="B667" s="34"/>
    </row>
    <row r="668" spans="2:2">
      <c r="B668" s="34"/>
    </row>
    <row r="669" spans="2:2">
      <c r="B669" s="34"/>
    </row>
    <row r="670" spans="2:2">
      <c r="B670" s="34"/>
    </row>
    <row r="671" spans="2:2">
      <c r="B671" s="34"/>
    </row>
    <row r="672" spans="2:2">
      <c r="B672" s="34"/>
    </row>
    <row r="673" spans="2:2">
      <c r="B673" s="34"/>
    </row>
    <row r="674" spans="2:2">
      <c r="B674" s="34"/>
    </row>
    <row r="675" spans="2:2">
      <c r="B675" s="34"/>
    </row>
    <row r="676" spans="2:2">
      <c r="B676" s="34"/>
    </row>
    <row r="677" spans="2:2">
      <c r="B677" s="34"/>
    </row>
    <row r="678" spans="2:2">
      <c r="B678" s="34"/>
    </row>
    <row r="679" spans="2:2">
      <c r="B679" s="34"/>
    </row>
    <row r="680" spans="2:2">
      <c r="B680" s="34"/>
    </row>
    <row r="681" spans="2:2">
      <c r="B681" s="34"/>
    </row>
    <row r="682" spans="2:2">
      <c r="B682" s="34"/>
    </row>
    <row r="683" spans="2:2">
      <c r="B683" s="34"/>
    </row>
    <row r="684" spans="2:2">
      <c r="B684" s="34"/>
    </row>
    <row r="685" spans="2:2">
      <c r="B685" s="34"/>
    </row>
    <row r="686" spans="2:2">
      <c r="B686" s="34"/>
    </row>
    <row r="687" spans="2:2">
      <c r="B687" s="34"/>
    </row>
    <row r="688" spans="2:2">
      <c r="B688" s="34"/>
    </row>
    <row r="689" spans="2:2">
      <c r="B689" s="34"/>
    </row>
    <row r="690" spans="2:2">
      <c r="B690" s="34"/>
    </row>
    <row r="691" spans="2:2">
      <c r="B691" s="34"/>
    </row>
    <row r="692" spans="2:2">
      <c r="B692" s="34"/>
    </row>
    <row r="693" spans="2:2">
      <c r="B693" s="34"/>
    </row>
    <row r="694" spans="2:2">
      <c r="B694" s="34"/>
    </row>
    <row r="695" spans="2:2">
      <c r="B695" s="34"/>
    </row>
    <row r="696" spans="2:2">
      <c r="B696" s="34"/>
    </row>
    <row r="697" spans="2:2">
      <c r="B697" s="34"/>
    </row>
    <row r="698" spans="2:2">
      <c r="B698" s="34"/>
    </row>
    <row r="699" spans="2:2">
      <c r="B699" s="34"/>
    </row>
    <row r="700" spans="2:2">
      <c r="B700" s="34"/>
    </row>
    <row r="701" spans="2:2">
      <c r="B701" s="34"/>
    </row>
    <row r="702" spans="2:2">
      <c r="B702" s="34"/>
    </row>
    <row r="703" spans="2:2">
      <c r="B703" s="34"/>
    </row>
    <row r="704" spans="2:2">
      <c r="B704" s="34"/>
    </row>
    <row r="705" spans="2:2">
      <c r="B705" s="34"/>
    </row>
    <row r="706" spans="2:2">
      <c r="B706" s="34"/>
    </row>
    <row r="707" spans="2:2">
      <c r="B707" s="34"/>
    </row>
    <row r="708" spans="2:2">
      <c r="B708" s="34"/>
    </row>
    <row r="709" spans="2:2">
      <c r="B709" s="34"/>
    </row>
    <row r="710" spans="2:2">
      <c r="B710" s="34"/>
    </row>
    <row r="711" spans="2:2">
      <c r="B711" s="34"/>
    </row>
    <row r="712" spans="2:2">
      <c r="B712" s="34"/>
    </row>
    <row r="713" spans="2:2">
      <c r="B713" s="34"/>
    </row>
    <row r="714" spans="2:2">
      <c r="B714" s="34"/>
    </row>
    <row r="715" spans="2:2">
      <c r="B715" s="34"/>
    </row>
    <row r="716" spans="2:2">
      <c r="B716" s="34"/>
    </row>
    <row r="717" spans="2:2">
      <c r="B717" s="34"/>
    </row>
    <row r="718" spans="2:2">
      <c r="B718" s="34"/>
    </row>
    <row r="719" spans="2:2">
      <c r="B719" s="34"/>
    </row>
    <row r="720" spans="2:2">
      <c r="B720" s="34"/>
    </row>
    <row r="721" spans="2:2">
      <c r="B721" s="34"/>
    </row>
    <row r="722" spans="2:2">
      <c r="B722" s="34"/>
    </row>
    <row r="723" spans="2:2">
      <c r="B723" s="34"/>
    </row>
    <row r="724" spans="2:2">
      <c r="B724" s="34"/>
    </row>
    <row r="725" spans="2:2">
      <c r="B725" s="34"/>
    </row>
    <row r="726" spans="2:2">
      <c r="B726" s="34"/>
    </row>
    <row r="727" spans="2:2">
      <c r="B727" s="34"/>
    </row>
    <row r="728" spans="2:2">
      <c r="B728" s="34"/>
    </row>
    <row r="729" spans="2:2">
      <c r="B729" s="34"/>
    </row>
    <row r="730" spans="2:2">
      <c r="B730" s="34"/>
    </row>
    <row r="731" spans="2:2">
      <c r="B731" s="34"/>
    </row>
    <row r="732" spans="2:2">
      <c r="B732" s="34"/>
    </row>
    <row r="733" spans="2:2">
      <c r="B733" s="34"/>
    </row>
    <row r="734" spans="2:2">
      <c r="B734" s="34"/>
    </row>
    <row r="735" spans="2:2">
      <c r="B735" s="34"/>
    </row>
    <row r="736" spans="2:2">
      <c r="B736" s="34"/>
    </row>
    <row r="737" spans="2:2">
      <c r="B737" s="34"/>
    </row>
    <row r="738" spans="2:2">
      <c r="B738" s="34"/>
    </row>
    <row r="739" spans="2:2">
      <c r="B739" s="34"/>
    </row>
    <row r="740" spans="2:2">
      <c r="B740" s="34"/>
    </row>
    <row r="741" spans="2:2">
      <c r="B741" s="34"/>
    </row>
    <row r="742" spans="2:2">
      <c r="B742" s="34"/>
    </row>
    <row r="743" spans="2:2">
      <c r="B743" s="34"/>
    </row>
    <row r="744" spans="2:2">
      <c r="B744" s="34"/>
    </row>
    <row r="745" spans="2:2">
      <c r="B745" s="34"/>
    </row>
    <row r="746" spans="2:2">
      <c r="B746" s="34"/>
    </row>
    <row r="747" spans="2:2">
      <c r="B747" s="34"/>
    </row>
    <row r="748" spans="2:2">
      <c r="B748" s="34"/>
    </row>
    <row r="749" spans="2:2">
      <c r="B749" s="34"/>
    </row>
    <row r="750" spans="2:2">
      <c r="B750" s="34"/>
    </row>
    <row r="751" spans="2:2">
      <c r="B751" s="34"/>
    </row>
    <row r="752" spans="2:2">
      <c r="B752" s="34"/>
    </row>
    <row r="753" spans="2:2">
      <c r="B753" s="34"/>
    </row>
    <row r="754" spans="2:2">
      <c r="B754" s="34"/>
    </row>
    <row r="755" spans="2:2">
      <c r="B755" s="34"/>
    </row>
    <row r="756" spans="2:2">
      <c r="B756" s="34"/>
    </row>
    <row r="757" spans="2:2">
      <c r="B757" s="34"/>
    </row>
    <row r="758" spans="2:2">
      <c r="B758" s="34"/>
    </row>
    <row r="759" spans="2:2">
      <c r="B759" s="34"/>
    </row>
    <row r="760" spans="2:2">
      <c r="B760" s="34"/>
    </row>
    <row r="761" spans="2:2">
      <c r="B761" s="34"/>
    </row>
    <row r="762" spans="2:2">
      <c r="B762" s="34"/>
    </row>
    <row r="763" spans="2:2">
      <c r="B763" s="34"/>
    </row>
    <row r="764" spans="2:2">
      <c r="B764" s="34"/>
    </row>
    <row r="765" spans="2:2">
      <c r="B765" s="34"/>
    </row>
    <row r="766" spans="2:2">
      <c r="B766" s="34"/>
    </row>
    <row r="767" spans="2:2">
      <c r="B767" s="34"/>
    </row>
    <row r="768" spans="2:2">
      <c r="B768" s="34"/>
    </row>
    <row r="769" spans="2:2">
      <c r="B769" s="34"/>
    </row>
    <row r="770" spans="2:2">
      <c r="B770" s="34"/>
    </row>
    <row r="771" spans="2:2">
      <c r="B771" s="34"/>
    </row>
    <row r="772" spans="2:2">
      <c r="B772" s="34"/>
    </row>
    <row r="773" spans="2:2">
      <c r="B773" s="34"/>
    </row>
    <row r="774" spans="2:2">
      <c r="B774" s="34"/>
    </row>
    <row r="775" spans="2:2">
      <c r="B775" s="34"/>
    </row>
    <row r="776" spans="2:2">
      <c r="B776" s="34"/>
    </row>
    <row r="777" spans="2:2">
      <c r="B777" s="34"/>
    </row>
    <row r="778" spans="2:2">
      <c r="B778" s="34"/>
    </row>
    <row r="779" spans="2:2">
      <c r="B779" s="34"/>
    </row>
    <row r="780" spans="2:2">
      <c r="B780" s="34"/>
    </row>
    <row r="781" spans="2:2">
      <c r="B781" s="34"/>
    </row>
    <row r="782" spans="2:2">
      <c r="B782" s="34"/>
    </row>
    <row r="783" spans="2:2">
      <c r="B783" s="34"/>
    </row>
    <row r="784" spans="2:2">
      <c r="B784" s="34"/>
    </row>
    <row r="785" spans="2:2">
      <c r="B785" s="34"/>
    </row>
    <row r="786" spans="2:2">
      <c r="B786" s="34"/>
    </row>
    <row r="787" spans="2:2">
      <c r="B787" s="34"/>
    </row>
    <row r="788" spans="2:2">
      <c r="B788" s="34"/>
    </row>
    <row r="789" spans="2:2">
      <c r="B789" s="34"/>
    </row>
    <row r="790" spans="2:2">
      <c r="B790" s="34"/>
    </row>
    <row r="791" spans="2:2">
      <c r="B791" s="34"/>
    </row>
    <row r="792" spans="2:2">
      <c r="B792" s="34"/>
    </row>
    <row r="793" spans="2:2">
      <c r="B793" s="34"/>
    </row>
    <row r="794" spans="2:2">
      <c r="B794" s="34"/>
    </row>
    <row r="795" spans="2:2">
      <c r="B795" s="34"/>
    </row>
    <row r="796" spans="2:2">
      <c r="B796" s="34"/>
    </row>
    <row r="797" spans="2:2">
      <c r="B797" s="34"/>
    </row>
    <row r="798" spans="2:2">
      <c r="B798" s="34"/>
    </row>
    <row r="799" spans="2:2">
      <c r="B799" s="34"/>
    </row>
    <row r="800" spans="2:2">
      <c r="B800" s="34"/>
    </row>
    <row r="801" spans="2:2">
      <c r="B801" s="34"/>
    </row>
    <row r="802" spans="2:2">
      <c r="B802" s="34"/>
    </row>
    <row r="803" spans="2:2">
      <c r="B803" s="34"/>
    </row>
    <row r="804" spans="2:2">
      <c r="B804" s="34"/>
    </row>
    <row r="805" spans="2:2">
      <c r="B805" s="34"/>
    </row>
    <row r="806" spans="2:2">
      <c r="B806" s="34"/>
    </row>
    <row r="807" spans="2:2">
      <c r="B807" s="34"/>
    </row>
    <row r="808" spans="2:2">
      <c r="B808" s="34"/>
    </row>
    <row r="809" spans="2:2">
      <c r="B809" s="34"/>
    </row>
    <row r="810" spans="2:2">
      <c r="B810" s="34"/>
    </row>
    <row r="811" spans="2:2">
      <c r="B811" s="34"/>
    </row>
    <row r="812" spans="2:2">
      <c r="B812" s="34"/>
    </row>
    <row r="813" spans="2:2">
      <c r="B813" s="34"/>
    </row>
    <row r="814" spans="2:2">
      <c r="B814" s="34"/>
    </row>
    <row r="815" spans="2:2">
      <c r="B815" s="34"/>
    </row>
    <row r="816" spans="2:2">
      <c r="B816" s="34"/>
    </row>
    <row r="817" spans="2:2">
      <c r="B817" s="34"/>
    </row>
    <row r="818" spans="2:2">
      <c r="B818" s="34"/>
    </row>
    <row r="819" spans="2:2">
      <c r="B819" s="34"/>
    </row>
    <row r="820" spans="2:2">
      <c r="B820" s="34"/>
    </row>
    <row r="821" spans="2:2">
      <c r="B821" s="34"/>
    </row>
    <row r="822" spans="2:2">
      <c r="B822" s="34"/>
    </row>
    <row r="823" spans="2:2">
      <c r="B823" s="34"/>
    </row>
    <row r="824" spans="2:2">
      <c r="B824" s="34"/>
    </row>
    <row r="825" spans="2:2">
      <c r="B825" s="34"/>
    </row>
    <row r="826" spans="2:2">
      <c r="B826" s="34"/>
    </row>
    <row r="827" spans="2:2">
      <c r="B827" s="34"/>
    </row>
    <row r="828" spans="2:2">
      <c r="B828" s="34"/>
    </row>
    <row r="829" spans="2:2">
      <c r="B829" s="34"/>
    </row>
    <row r="830" spans="2:2">
      <c r="B830" s="34"/>
    </row>
    <row r="831" spans="2:2">
      <c r="B831" s="34"/>
    </row>
    <row r="832" spans="2:2">
      <c r="B832" s="34"/>
    </row>
    <row r="833" spans="2:2">
      <c r="B833" s="34"/>
    </row>
    <row r="834" spans="2:2">
      <c r="B834" s="34"/>
    </row>
    <row r="835" spans="2:2">
      <c r="B835" s="34"/>
    </row>
    <row r="836" spans="2:2">
      <c r="B836" s="34"/>
    </row>
    <row r="837" spans="2:2">
      <c r="B837" s="34"/>
    </row>
    <row r="838" spans="2:2">
      <c r="B838" s="34"/>
    </row>
    <row r="839" spans="2:2">
      <c r="B839" s="34"/>
    </row>
    <row r="840" spans="2:2">
      <c r="B840" s="34"/>
    </row>
    <row r="841" spans="2:2">
      <c r="B841" s="34"/>
    </row>
    <row r="842" spans="2:2">
      <c r="B842" s="34"/>
    </row>
    <row r="843" spans="2:2">
      <c r="B843" s="34"/>
    </row>
    <row r="844" spans="2:2">
      <c r="B844" s="34"/>
    </row>
    <row r="845" spans="2:2">
      <c r="B845" s="34"/>
    </row>
    <row r="846" spans="2:2">
      <c r="B846" s="34"/>
    </row>
    <row r="847" spans="2:2">
      <c r="B847" s="34"/>
    </row>
    <row r="848" spans="2:2">
      <c r="B848" s="34"/>
    </row>
    <row r="849" spans="2:2">
      <c r="B849" s="34"/>
    </row>
    <row r="850" spans="2:2">
      <c r="B850" s="34"/>
    </row>
    <row r="851" spans="2:2">
      <c r="B851" s="34"/>
    </row>
    <row r="852" spans="2:2">
      <c r="B852" s="34"/>
    </row>
    <row r="853" spans="2:2">
      <c r="B853" s="34"/>
    </row>
    <row r="854" spans="2:2">
      <c r="B854" s="34"/>
    </row>
    <row r="855" spans="2:2">
      <c r="B855" s="34"/>
    </row>
    <row r="856" spans="2:2">
      <c r="B856" s="34"/>
    </row>
    <row r="857" spans="2:2">
      <c r="B857" s="34"/>
    </row>
    <row r="858" spans="2:2">
      <c r="B858" s="34"/>
    </row>
    <row r="859" spans="2:2">
      <c r="B859" s="34"/>
    </row>
    <row r="860" spans="2:2">
      <c r="B860" s="34"/>
    </row>
    <row r="861" spans="2:2">
      <c r="B861" s="34"/>
    </row>
    <row r="862" spans="2:2">
      <c r="B862" s="34"/>
    </row>
    <row r="863" spans="2:2">
      <c r="B863" s="34"/>
    </row>
    <row r="864" spans="2:2">
      <c r="B864" s="34"/>
    </row>
    <row r="865" spans="2:2">
      <c r="B865" s="34"/>
    </row>
    <row r="866" spans="2:2">
      <c r="B866" s="34"/>
    </row>
    <row r="867" spans="2:2">
      <c r="B867" s="34"/>
    </row>
    <row r="868" spans="2:2">
      <c r="B868" s="34"/>
    </row>
    <row r="869" spans="2:2">
      <c r="B869" s="34"/>
    </row>
    <row r="870" spans="2:2">
      <c r="B870" s="34"/>
    </row>
    <row r="871" spans="2:2">
      <c r="B871" s="34"/>
    </row>
    <row r="872" spans="2:2">
      <c r="B872" s="34"/>
    </row>
    <row r="873" spans="2:2">
      <c r="B873" s="34"/>
    </row>
    <row r="874" spans="2:2">
      <c r="B874" s="34"/>
    </row>
    <row r="875" spans="2:2">
      <c r="B875" s="34"/>
    </row>
    <row r="876" spans="2:2">
      <c r="B876" s="34"/>
    </row>
    <row r="877" spans="2:2">
      <c r="B877" s="34"/>
    </row>
    <row r="878" spans="2:2">
      <c r="B878" s="34"/>
    </row>
    <row r="879" spans="2:2">
      <c r="B879" s="34"/>
    </row>
    <row r="880" spans="2:2">
      <c r="B880" s="34"/>
    </row>
    <row r="881" spans="2:2">
      <c r="B881" s="34"/>
    </row>
    <row r="882" spans="2:2">
      <c r="B882" s="34"/>
    </row>
    <row r="883" spans="2:2">
      <c r="B883" s="34"/>
    </row>
    <row r="884" spans="2:2">
      <c r="B884" s="34"/>
    </row>
    <row r="885" spans="2:2">
      <c r="B885" s="34"/>
    </row>
    <row r="886" spans="2:2">
      <c r="B886" s="34"/>
    </row>
    <row r="887" spans="2:2">
      <c r="B887" s="34"/>
    </row>
    <row r="888" spans="2:2">
      <c r="B888" s="34"/>
    </row>
    <row r="889" spans="2:2">
      <c r="B889" s="34"/>
    </row>
    <row r="890" spans="2:2">
      <c r="B890" s="34"/>
    </row>
    <row r="891" spans="2:2">
      <c r="B891" s="34"/>
    </row>
    <row r="892" spans="2:2">
      <c r="B892" s="34"/>
    </row>
    <row r="893" spans="2:2">
      <c r="B893" s="34"/>
    </row>
    <row r="894" spans="2:2">
      <c r="B894" s="34"/>
    </row>
    <row r="895" spans="2:2">
      <c r="B895" s="34"/>
    </row>
    <row r="896" spans="2:2">
      <c r="B896" s="34"/>
    </row>
    <row r="897" spans="2:2">
      <c r="B897" s="34"/>
    </row>
    <row r="898" spans="2:2">
      <c r="B898" s="34"/>
    </row>
    <row r="899" spans="2:2">
      <c r="B899" s="34"/>
    </row>
    <row r="900" spans="2:2">
      <c r="B900" s="34"/>
    </row>
    <row r="901" spans="2:2">
      <c r="B901" s="34"/>
    </row>
    <row r="902" spans="2:2">
      <c r="B902" s="34"/>
    </row>
    <row r="903" spans="2:2">
      <c r="B903" s="34"/>
    </row>
    <row r="904" spans="2:2">
      <c r="B904" s="34"/>
    </row>
    <row r="905" spans="2:2">
      <c r="B905" s="34"/>
    </row>
    <row r="906" spans="2:2">
      <c r="B906" s="34"/>
    </row>
    <row r="907" spans="2:2">
      <c r="B907" s="34"/>
    </row>
    <row r="908" spans="2:2">
      <c r="B908" s="34"/>
    </row>
    <row r="909" spans="2:2">
      <c r="B909" s="34"/>
    </row>
    <row r="910" spans="2:2">
      <c r="B910" s="34"/>
    </row>
    <row r="911" spans="2:2">
      <c r="B911" s="34"/>
    </row>
    <row r="912" spans="2:2">
      <c r="B912" s="34"/>
    </row>
    <row r="913" spans="2:2">
      <c r="B913" s="34"/>
    </row>
    <row r="914" spans="2:2">
      <c r="B914" s="34"/>
    </row>
    <row r="915" spans="2:2">
      <c r="B915" s="34"/>
    </row>
    <row r="916" spans="2:2">
      <c r="B916" s="34"/>
    </row>
    <row r="917" spans="2:2">
      <c r="B917" s="34"/>
    </row>
    <row r="918" spans="2:2">
      <c r="B918" s="34"/>
    </row>
    <row r="919" spans="2:2">
      <c r="B919" s="34"/>
    </row>
    <row r="920" spans="2:2">
      <c r="B920" s="34"/>
    </row>
    <row r="921" spans="2:2">
      <c r="B921" s="34"/>
    </row>
    <row r="922" spans="2:2">
      <c r="B922" s="34"/>
    </row>
    <row r="923" spans="2:2">
      <c r="B923" s="34"/>
    </row>
    <row r="924" spans="2:2">
      <c r="B924" s="34"/>
    </row>
    <row r="925" spans="2:2">
      <c r="B925" s="34"/>
    </row>
    <row r="926" spans="2:2">
      <c r="B926" s="34"/>
    </row>
    <row r="927" spans="2:2">
      <c r="B927" s="34"/>
    </row>
    <row r="928" spans="2:2">
      <c r="B928" s="34"/>
    </row>
    <row r="929" spans="2:2">
      <c r="B929" s="34"/>
    </row>
    <row r="930" spans="2:2">
      <c r="B930" s="34"/>
    </row>
    <row r="931" spans="2:2">
      <c r="B931" s="34"/>
    </row>
    <row r="932" spans="2:2">
      <c r="B932" s="34"/>
    </row>
    <row r="933" spans="2:2">
      <c r="B933" s="34"/>
    </row>
    <row r="934" spans="2:2">
      <c r="B934" s="34"/>
    </row>
    <row r="935" spans="2:2">
      <c r="B935" s="34"/>
    </row>
    <row r="936" spans="2:2">
      <c r="B936" s="34"/>
    </row>
    <row r="937" spans="2:2">
      <c r="B937" s="34"/>
    </row>
    <row r="938" spans="2:2">
      <c r="B938" s="34"/>
    </row>
    <row r="939" spans="2:2">
      <c r="B939" s="34"/>
    </row>
    <row r="940" spans="2:2">
      <c r="B940" s="34"/>
    </row>
    <row r="941" spans="2:2">
      <c r="B941" s="34"/>
    </row>
    <row r="942" spans="2:2">
      <c r="B942" s="34"/>
    </row>
    <row r="943" spans="2:2">
      <c r="B943" s="34"/>
    </row>
    <row r="944" spans="2:2">
      <c r="B944" s="34"/>
    </row>
    <row r="945" spans="2:2">
      <c r="B945" s="34"/>
    </row>
    <row r="946" spans="2:2">
      <c r="B946" s="34"/>
    </row>
    <row r="947" spans="2:2">
      <c r="B947" s="34"/>
    </row>
    <row r="948" spans="2:2">
      <c r="B948" s="34"/>
    </row>
    <row r="949" spans="2:2">
      <c r="B949" s="34"/>
    </row>
    <row r="950" spans="2:2">
      <c r="B950" s="34"/>
    </row>
    <row r="951" spans="2:2">
      <c r="B951" s="34"/>
    </row>
    <row r="952" spans="2:2">
      <c r="B952" s="34"/>
    </row>
    <row r="953" spans="2:2">
      <c r="B953" s="34"/>
    </row>
    <row r="954" spans="2:2">
      <c r="B954" s="34"/>
    </row>
    <row r="955" spans="2:2">
      <c r="B955" s="34"/>
    </row>
    <row r="956" spans="2:2">
      <c r="B956" s="34"/>
    </row>
    <row r="957" spans="2:2">
      <c r="B957" s="34"/>
    </row>
    <row r="958" spans="2:2">
      <c r="B958" s="34"/>
    </row>
    <row r="959" spans="2:2">
      <c r="B959" s="34"/>
    </row>
    <row r="960" spans="2:2">
      <c r="B960" s="34"/>
    </row>
    <row r="961" spans="2:2">
      <c r="B961" s="34"/>
    </row>
    <row r="962" spans="2:2">
      <c r="B962" s="34"/>
    </row>
    <row r="963" spans="2:2">
      <c r="B963" s="34"/>
    </row>
    <row r="964" spans="2:2">
      <c r="B964" s="34"/>
    </row>
    <row r="965" spans="2:2">
      <c r="B965" s="34"/>
    </row>
    <row r="966" spans="2:2">
      <c r="B966" s="34"/>
    </row>
    <row r="967" spans="2:2">
      <c r="B967" s="34"/>
    </row>
    <row r="968" spans="2:2">
      <c r="B968" s="34"/>
    </row>
    <row r="969" spans="2:2">
      <c r="B969" s="34"/>
    </row>
    <row r="970" spans="2:2">
      <c r="B970" s="34"/>
    </row>
    <row r="971" spans="2:2">
      <c r="B971" s="34"/>
    </row>
    <row r="972" spans="2:2">
      <c r="B972" s="34"/>
    </row>
    <row r="973" spans="2:2">
      <c r="B973" s="34"/>
    </row>
    <row r="974" spans="2:2">
      <c r="B974" s="34"/>
    </row>
    <row r="975" spans="2:2">
      <c r="B975" s="34"/>
    </row>
    <row r="976" spans="2:2">
      <c r="B976" s="34"/>
    </row>
    <row r="977" spans="2:2">
      <c r="B977" s="34"/>
    </row>
    <row r="978" spans="2:2">
      <c r="B978" s="34"/>
    </row>
    <row r="979" spans="2:2">
      <c r="B979" s="34"/>
    </row>
    <row r="980" spans="2:2">
      <c r="B980" s="34"/>
    </row>
    <row r="981" spans="2:2">
      <c r="B981" s="34"/>
    </row>
    <row r="982" spans="2:2">
      <c r="B982" s="34"/>
    </row>
    <row r="983" spans="2:2">
      <c r="B983" s="34"/>
    </row>
    <row r="984" spans="2:2">
      <c r="B984" s="34"/>
    </row>
    <row r="985" spans="2:2">
      <c r="B985" s="34"/>
    </row>
    <row r="986" spans="2:2">
      <c r="B986" s="34"/>
    </row>
    <row r="987" spans="2:2">
      <c r="B987" s="34"/>
    </row>
    <row r="988" spans="2:2">
      <c r="B988" s="34"/>
    </row>
    <row r="989" spans="2:2">
      <c r="B989" s="34"/>
    </row>
    <row r="990" spans="2:2">
      <c r="B990" s="34"/>
    </row>
    <row r="991" spans="2:2">
      <c r="B991" s="34"/>
    </row>
    <row r="992" spans="2:2">
      <c r="B992" s="34"/>
    </row>
    <row r="993" spans="2:2">
      <c r="B993" s="34"/>
    </row>
    <row r="994" spans="2:2">
      <c r="B994" s="34"/>
    </row>
    <row r="995" spans="2:2">
      <c r="B995" s="34"/>
    </row>
    <row r="996" spans="2:2">
      <c r="B996" s="34"/>
    </row>
    <row r="997" spans="2:2">
      <c r="B997" s="34"/>
    </row>
    <row r="998" spans="2:2">
      <c r="B998" s="34"/>
    </row>
    <row r="999" spans="2:2">
      <c r="B999" s="34"/>
    </row>
    <row r="1000" spans="2:2">
      <c r="B1000" s="34"/>
    </row>
    <row r="1001" spans="2:2">
      <c r="B1001" s="34"/>
    </row>
    <row r="1002" spans="2:2">
      <c r="B1002" s="34"/>
    </row>
    <row r="1003" spans="2:2">
      <c r="B1003" s="34"/>
    </row>
    <row r="1004" spans="2:2">
      <c r="B1004" s="34"/>
    </row>
    <row r="1005" spans="2:2">
      <c r="B1005" s="34"/>
    </row>
    <row r="1006" spans="2:2">
      <c r="B1006" s="34"/>
    </row>
    <row r="1007" spans="2:2">
      <c r="B1007" s="34"/>
    </row>
    <row r="1008" spans="2:2">
      <c r="B1008" s="34"/>
    </row>
    <row r="1009" spans="2:2">
      <c r="B1009" s="34"/>
    </row>
    <row r="1010" spans="2:2">
      <c r="B1010" s="34"/>
    </row>
    <row r="1011" spans="2:2">
      <c r="B1011" s="34"/>
    </row>
    <row r="1012" spans="2:2">
      <c r="B1012" s="34"/>
    </row>
    <row r="1013" spans="2:2">
      <c r="B1013" s="34"/>
    </row>
    <row r="1014" spans="2:2">
      <c r="B1014" s="34"/>
    </row>
    <row r="1015" spans="2:2">
      <c r="B1015" s="34"/>
    </row>
    <row r="1016" spans="2:2">
      <c r="B1016" s="34"/>
    </row>
    <row r="1017" spans="2:2">
      <c r="B1017" s="34"/>
    </row>
    <row r="1018" spans="2:2">
      <c r="B1018" s="34"/>
    </row>
    <row r="1019" spans="2:2">
      <c r="B1019" s="34"/>
    </row>
    <row r="1020" spans="2:2">
      <c r="B1020" s="34"/>
    </row>
    <row r="1021" spans="2:2">
      <c r="B1021" s="34"/>
    </row>
    <row r="1022" spans="2:2">
      <c r="B1022" s="34"/>
    </row>
    <row r="1023" spans="2:2">
      <c r="B1023" s="34"/>
    </row>
    <row r="1024" spans="2:2">
      <c r="B1024" s="34"/>
    </row>
    <row r="1025" spans="2:2">
      <c r="B1025" s="34"/>
    </row>
    <row r="1026" spans="2:2">
      <c r="B1026" s="34"/>
    </row>
    <row r="1027" spans="2:2">
      <c r="B1027" s="34"/>
    </row>
    <row r="1028" spans="2:2">
      <c r="B1028" s="34"/>
    </row>
    <row r="1029" spans="2:2">
      <c r="B1029" s="34"/>
    </row>
    <row r="1030" spans="2:2">
      <c r="B1030" s="34"/>
    </row>
    <row r="1031" spans="2:2">
      <c r="B1031" s="34"/>
    </row>
    <row r="1032" spans="2:2">
      <c r="B1032" s="34"/>
    </row>
    <row r="1033" spans="2:2">
      <c r="B1033" s="34"/>
    </row>
    <row r="1034" spans="2:2">
      <c r="B1034" s="34"/>
    </row>
    <row r="1035" spans="2:2">
      <c r="B1035" s="34"/>
    </row>
    <row r="1036" spans="2:2">
      <c r="B1036" s="34"/>
    </row>
    <row r="1037" spans="2:2">
      <c r="B1037" s="34"/>
    </row>
    <row r="1038" spans="2:2">
      <c r="B1038" s="34"/>
    </row>
    <row r="1039" spans="2:2">
      <c r="B1039" s="34"/>
    </row>
    <row r="1040" spans="2:2">
      <c r="B1040" s="34"/>
    </row>
    <row r="1041" spans="2:2">
      <c r="B1041" s="34"/>
    </row>
    <row r="1042" spans="2:2">
      <c r="B1042" s="34"/>
    </row>
    <row r="1043" spans="2:2">
      <c r="B1043" s="34"/>
    </row>
    <row r="1044" spans="2:2">
      <c r="B1044" s="34"/>
    </row>
    <row r="1045" spans="2:2">
      <c r="B1045" s="34"/>
    </row>
    <row r="1046" spans="2:2">
      <c r="B1046" s="34"/>
    </row>
    <row r="1047" spans="2:2">
      <c r="B1047" s="34"/>
    </row>
    <row r="1048" spans="2:2">
      <c r="B1048" s="34"/>
    </row>
    <row r="1049" spans="2:2">
      <c r="B1049" s="34"/>
    </row>
    <row r="1050" spans="2:2">
      <c r="B1050" s="34"/>
    </row>
    <row r="1051" spans="2:2">
      <c r="B1051" s="34"/>
    </row>
    <row r="1052" spans="2:2">
      <c r="B1052" s="34"/>
    </row>
    <row r="1053" spans="2:2">
      <c r="B1053" s="34"/>
    </row>
    <row r="1054" spans="2:2">
      <c r="B1054" s="34"/>
    </row>
    <row r="1055" spans="2:2">
      <c r="B1055" s="34"/>
    </row>
    <row r="1056" spans="2:2">
      <c r="B1056" s="34"/>
    </row>
    <row r="1057" spans="2:2">
      <c r="B1057" s="34"/>
    </row>
    <row r="1058" spans="2:2">
      <c r="B1058" s="34"/>
    </row>
    <row r="1059" spans="2:2">
      <c r="B1059" s="34"/>
    </row>
    <row r="1060" spans="2:2">
      <c r="B1060" s="34"/>
    </row>
    <row r="1061" spans="2:2">
      <c r="B1061" s="34"/>
    </row>
    <row r="1062" spans="2:2">
      <c r="B1062" s="34"/>
    </row>
    <row r="1063" spans="2:2">
      <c r="B1063" s="34"/>
    </row>
    <row r="1064" spans="2:2">
      <c r="B1064" s="34"/>
    </row>
    <row r="1065" spans="2:2">
      <c r="B1065" s="34"/>
    </row>
    <row r="1066" spans="2:2">
      <c r="B1066" s="34"/>
    </row>
    <row r="1067" spans="2:2">
      <c r="B1067" s="34"/>
    </row>
    <row r="1068" spans="2:2">
      <c r="B1068" s="34"/>
    </row>
    <row r="1069" spans="2:2">
      <c r="B1069" s="34"/>
    </row>
    <row r="1070" spans="2:2">
      <c r="B1070" s="34"/>
    </row>
    <row r="1071" spans="2:2">
      <c r="B1071" s="34"/>
    </row>
    <row r="1072" spans="2:2">
      <c r="B1072" s="34"/>
    </row>
    <row r="1073" spans="2:2">
      <c r="B1073" s="34"/>
    </row>
    <row r="1074" spans="2:2">
      <c r="B1074" s="34"/>
    </row>
    <row r="1075" spans="2:2">
      <c r="B1075" s="34"/>
    </row>
    <row r="1076" spans="2:2">
      <c r="B1076" s="34"/>
    </row>
    <row r="1077" spans="2:2">
      <c r="B1077" s="34"/>
    </row>
    <row r="1078" spans="2:2">
      <c r="B1078" s="34"/>
    </row>
    <row r="1079" spans="2:2">
      <c r="B1079" s="34"/>
    </row>
    <row r="1080" spans="2:2">
      <c r="B1080" s="34"/>
    </row>
    <row r="1081" spans="2:2">
      <c r="B1081" s="34"/>
    </row>
    <row r="1082" spans="2:2">
      <c r="B1082" s="34"/>
    </row>
    <row r="1083" spans="2:2">
      <c r="B1083" s="34"/>
    </row>
    <row r="1084" spans="2:2">
      <c r="B1084" s="34"/>
    </row>
    <row r="1085" spans="2:2">
      <c r="B1085" s="34"/>
    </row>
    <row r="1086" spans="2:2">
      <c r="B1086" s="34"/>
    </row>
    <row r="1087" spans="2:2">
      <c r="B1087" s="34"/>
    </row>
    <row r="1088" spans="2:2">
      <c r="B1088" s="34"/>
    </row>
    <row r="1089" spans="2:2">
      <c r="B1089" s="34"/>
    </row>
    <row r="1090" spans="2:2">
      <c r="B1090" s="34"/>
    </row>
    <row r="1091" spans="2:2">
      <c r="B1091" s="34"/>
    </row>
    <row r="1092" spans="2:2">
      <c r="B1092" s="34"/>
    </row>
    <row r="1093" spans="2:2">
      <c r="B1093" s="34"/>
    </row>
    <row r="1094" spans="2:2">
      <c r="B1094" s="34"/>
    </row>
    <row r="1095" spans="2:2">
      <c r="B1095" s="34"/>
    </row>
    <row r="1096" spans="2:2">
      <c r="B1096" s="34"/>
    </row>
    <row r="1097" spans="2:2">
      <c r="B1097" s="34"/>
    </row>
    <row r="1098" spans="2:2">
      <c r="B1098" s="34"/>
    </row>
    <row r="1099" spans="2:2">
      <c r="B1099" s="34"/>
    </row>
    <row r="1100" spans="2:2">
      <c r="B1100" s="34"/>
    </row>
    <row r="1101" spans="2:2">
      <c r="B1101" s="34"/>
    </row>
    <row r="1102" spans="2:2">
      <c r="B1102" s="34"/>
    </row>
    <row r="1103" spans="2:2">
      <c r="B1103" s="34"/>
    </row>
    <row r="1104" spans="2:2">
      <c r="B1104" s="34"/>
    </row>
    <row r="1105" spans="2:2">
      <c r="B1105" s="34"/>
    </row>
    <row r="1106" spans="2:2">
      <c r="B1106" s="34"/>
    </row>
    <row r="1107" spans="2:2">
      <c r="B1107" s="34"/>
    </row>
    <row r="1108" spans="2:2">
      <c r="B1108" s="34"/>
    </row>
    <row r="1109" spans="2:2">
      <c r="B1109" s="34"/>
    </row>
    <row r="1110" spans="2:2">
      <c r="B1110" s="34"/>
    </row>
    <row r="1111" spans="2:2">
      <c r="B1111" s="34"/>
    </row>
    <row r="1112" spans="2:2">
      <c r="B1112" s="34"/>
    </row>
    <row r="1113" spans="2:2">
      <c r="B1113" s="34"/>
    </row>
    <row r="1114" spans="2:2">
      <c r="B1114" s="34"/>
    </row>
    <row r="1115" spans="2:2">
      <c r="B1115" s="34"/>
    </row>
    <row r="1116" spans="2:2">
      <c r="B1116" s="34"/>
    </row>
    <row r="1117" spans="2:2">
      <c r="B1117" s="34"/>
    </row>
    <row r="1118" spans="2:2">
      <c r="B1118" s="34"/>
    </row>
    <row r="1119" spans="2:2">
      <c r="B1119" s="34"/>
    </row>
    <row r="1120" spans="2:2">
      <c r="B1120" s="34"/>
    </row>
    <row r="1121" spans="2:2">
      <c r="B1121" s="34"/>
    </row>
    <row r="1122" spans="2:2">
      <c r="B1122" s="34"/>
    </row>
    <row r="1123" spans="2:2">
      <c r="B1123" s="34"/>
    </row>
    <row r="1124" spans="2:2">
      <c r="B1124" s="34"/>
    </row>
    <row r="1125" spans="2:2">
      <c r="B1125" s="34"/>
    </row>
    <row r="1126" spans="2:2">
      <c r="B1126" s="34"/>
    </row>
    <row r="1127" spans="2:2">
      <c r="B1127" s="34"/>
    </row>
    <row r="1128" spans="2:2">
      <c r="B1128" s="34"/>
    </row>
    <row r="1129" spans="2:2">
      <c r="B1129" s="34"/>
    </row>
    <row r="1130" spans="2:2">
      <c r="B1130" s="34"/>
    </row>
    <row r="1131" spans="2:2">
      <c r="B1131" s="34"/>
    </row>
    <row r="1132" spans="2:2">
      <c r="B1132" s="34"/>
    </row>
    <row r="1133" spans="2:2">
      <c r="B1133" s="34"/>
    </row>
    <row r="1134" spans="2:2">
      <c r="B1134" s="34"/>
    </row>
    <row r="1135" spans="2:2">
      <c r="B1135" s="34"/>
    </row>
    <row r="1136" spans="2:2">
      <c r="B1136" s="34"/>
    </row>
    <row r="1137" spans="2:2">
      <c r="B1137" s="34"/>
    </row>
    <row r="1138" spans="2:2">
      <c r="B1138" s="34"/>
    </row>
    <row r="1139" spans="2:2">
      <c r="B1139" s="34"/>
    </row>
    <row r="1140" spans="2:2">
      <c r="B1140" s="34"/>
    </row>
    <row r="1141" spans="2:2">
      <c r="B1141" s="34"/>
    </row>
    <row r="1142" spans="2:2">
      <c r="B1142" s="34"/>
    </row>
    <row r="1143" spans="2:2">
      <c r="B1143" s="34"/>
    </row>
    <row r="1144" spans="2:2">
      <c r="B1144" s="34"/>
    </row>
    <row r="1145" spans="2:2">
      <c r="B1145" s="34"/>
    </row>
    <row r="1146" spans="2:2">
      <c r="B1146" s="34"/>
    </row>
    <row r="1147" spans="2:2">
      <c r="B1147" s="34"/>
    </row>
    <row r="1148" spans="2:2">
      <c r="B1148" s="34"/>
    </row>
    <row r="1149" spans="2:2">
      <c r="B1149" s="34"/>
    </row>
    <row r="1150" spans="2:2">
      <c r="B1150" s="34"/>
    </row>
    <row r="1151" spans="2:2">
      <c r="B1151" s="34"/>
    </row>
    <row r="1152" spans="2:2">
      <c r="B1152" s="34"/>
    </row>
    <row r="1153" spans="2:2">
      <c r="B1153" s="34"/>
    </row>
    <row r="1154" spans="2:2">
      <c r="B1154" s="34"/>
    </row>
    <row r="1155" spans="2:2">
      <c r="B1155" s="34"/>
    </row>
    <row r="1156" spans="2:2">
      <c r="B1156" s="34"/>
    </row>
    <row r="1157" spans="2:2">
      <c r="B1157" s="34"/>
    </row>
    <row r="1158" spans="2:2">
      <c r="B1158" s="34"/>
    </row>
    <row r="1159" spans="2:2">
      <c r="B1159" s="34"/>
    </row>
    <row r="1160" spans="2:2">
      <c r="B1160" s="34"/>
    </row>
    <row r="1161" spans="2:2">
      <c r="B1161" s="34"/>
    </row>
    <row r="1162" spans="2:2">
      <c r="B1162" s="34"/>
    </row>
    <row r="1163" spans="2:2">
      <c r="B1163" s="34"/>
    </row>
    <row r="1164" spans="2:2">
      <c r="B1164" s="34"/>
    </row>
    <row r="1165" spans="2:2">
      <c r="B1165" s="34"/>
    </row>
    <row r="1166" spans="2:2">
      <c r="B1166" s="34"/>
    </row>
    <row r="1167" spans="2:2">
      <c r="B1167" s="34"/>
    </row>
    <row r="1168" spans="2:2">
      <c r="B1168" s="34"/>
    </row>
    <row r="1169" spans="2:2">
      <c r="B1169" s="34"/>
    </row>
    <row r="1170" spans="2:2">
      <c r="B1170" s="34"/>
    </row>
    <row r="1171" spans="2:2">
      <c r="B1171" s="34"/>
    </row>
    <row r="1172" spans="2:2">
      <c r="B1172" s="34"/>
    </row>
    <row r="1173" spans="2:2">
      <c r="B1173" s="34"/>
    </row>
    <row r="1174" spans="2:2">
      <c r="B1174" s="34"/>
    </row>
    <row r="1175" spans="2:2">
      <c r="B1175" s="34"/>
    </row>
    <row r="1176" spans="2:2">
      <c r="B1176" s="34"/>
    </row>
    <row r="1177" spans="2:2">
      <c r="B1177" s="34"/>
    </row>
    <row r="1178" spans="2:2">
      <c r="B1178" s="34"/>
    </row>
    <row r="1179" spans="2:2">
      <c r="B1179" s="34"/>
    </row>
    <row r="1180" spans="2:2">
      <c r="B1180" s="34"/>
    </row>
    <row r="1181" spans="2:2">
      <c r="B1181" s="34"/>
    </row>
    <row r="1182" spans="2:2">
      <c r="B1182" s="34"/>
    </row>
    <row r="1183" spans="2:2">
      <c r="B1183" s="34"/>
    </row>
    <row r="1184" spans="2:2">
      <c r="B1184" s="34"/>
    </row>
    <row r="1185" spans="2:2">
      <c r="B1185" s="34"/>
    </row>
    <row r="1186" spans="2:2">
      <c r="B1186" s="34"/>
    </row>
    <row r="1187" spans="2:2">
      <c r="B1187" s="34"/>
    </row>
    <row r="1188" spans="2:2">
      <c r="B1188" s="34"/>
    </row>
    <row r="1189" spans="2:2">
      <c r="B1189" s="34"/>
    </row>
    <row r="1190" spans="2:2">
      <c r="B1190" s="34"/>
    </row>
    <row r="1191" spans="2:2">
      <c r="B1191" s="34"/>
    </row>
    <row r="1192" spans="2:2">
      <c r="B1192" s="34"/>
    </row>
    <row r="1193" spans="2:2">
      <c r="B1193" s="34"/>
    </row>
    <row r="1194" spans="2:2">
      <c r="B1194" s="34"/>
    </row>
    <row r="1195" spans="2:2">
      <c r="B1195" s="34"/>
    </row>
    <row r="1196" spans="2:2">
      <c r="B1196" s="34"/>
    </row>
    <row r="1197" spans="2:2">
      <c r="B1197" s="34"/>
    </row>
    <row r="1198" spans="2:2">
      <c r="B1198" s="34"/>
    </row>
    <row r="1199" spans="2:2">
      <c r="B1199" s="34"/>
    </row>
    <row r="1200" spans="2:2">
      <c r="B1200" s="34"/>
    </row>
    <row r="1201" spans="2:2">
      <c r="B1201" s="34"/>
    </row>
    <row r="1202" spans="2:2">
      <c r="B1202" s="34"/>
    </row>
    <row r="1203" spans="2:2">
      <c r="B1203" s="34"/>
    </row>
    <row r="1204" spans="2:2">
      <c r="B1204" s="34"/>
    </row>
    <row r="1205" spans="2:2">
      <c r="B1205" s="34"/>
    </row>
    <row r="1206" spans="2:2">
      <c r="B1206" s="34"/>
    </row>
    <row r="1207" spans="2:2">
      <c r="B1207" s="34"/>
    </row>
    <row r="1208" spans="2:2">
      <c r="B1208" s="34"/>
    </row>
    <row r="1209" spans="2:2">
      <c r="B1209" s="34"/>
    </row>
    <row r="1210" spans="2:2">
      <c r="B1210" s="34"/>
    </row>
    <row r="1211" spans="2:2">
      <c r="B1211" s="34"/>
    </row>
    <row r="1212" spans="2:2">
      <c r="B1212" s="34"/>
    </row>
    <row r="1213" spans="2:2">
      <c r="B1213" s="34"/>
    </row>
    <row r="1214" spans="2:2">
      <c r="B1214" s="34"/>
    </row>
    <row r="1215" spans="2:2">
      <c r="B1215" s="34"/>
    </row>
    <row r="1216" spans="2:2">
      <c r="B1216" s="34"/>
    </row>
    <row r="1217" spans="2:2">
      <c r="B1217" s="34"/>
    </row>
    <row r="1218" spans="2:2">
      <c r="B1218" s="34"/>
    </row>
    <row r="1219" spans="2:2">
      <c r="B1219" s="34"/>
    </row>
    <row r="1220" spans="2:2">
      <c r="B1220" s="34"/>
    </row>
    <row r="1221" spans="2:2">
      <c r="B1221" s="34"/>
    </row>
    <row r="1222" spans="2:2">
      <c r="B1222" s="34"/>
    </row>
    <row r="1223" spans="2:2">
      <c r="B1223" s="34"/>
    </row>
    <row r="1224" spans="2:2">
      <c r="B1224" s="34"/>
    </row>
    <row r="1225" spans="2:2">
      <c r="B1225" s="34"/>
    </row>
    <row r="1226" spans="2:2">
      <c r="B1226" s="34"/>
    </row>
    <row r="1227" spans="2:2">
      <c r="B1227" s="34"/>
    </row>
    <row r="1228" spans="2:2">
      <c r="B1228" s="34"/>
    </row>
    <row r="1229" spans="2:2">
      <c r="B1229" s="34"/>
    </row>
    <row r="1230" spans="2:2">
      <c r="B1230" s="34"/>
    </row>
    <row r="1231" spans="2:2">
      <c r="B1231" s="34"/>
    </row>
    <row r="1232" spans="2:2">
      <c r="B1232" s="34"/>
    </row>
    <row r="1233" spans="2:2">
      <c r="B1233" s="34"/>
    </row>
    <row r="1234" spans="2:2">
      <c r="B1234" s="34"/>
    </row>
    <row r="1235" spans="2:2">
      <c r="B1235" s="34"/>
    </row>
    <row r="1236" spans="2:2">
      <c r="B1236" s="34"/>
    </row>
    <row r="1237" spans="2:2">
      <c r="B1237" s="34"/>
    </row>
    <row r="1238" spans="2:2">
      <c r="B1238" s="34"/>
    </row>
    <row r="1239" spans="2:2">
      <c r="B1239" s="34"/>
    </row>
    <row r="1240" spans="2:2">
      <c r="B1240" s="34"/>
    </row>
    <row r="1241" spans="2:2">
      <c r="B1241" s="34"/>
    </row>
    <row r="1242" spans="2:2">
      <c r="B1242" s="34"/>
    </row>
    <row r="1243" spans="2:2">
      <c r="B1243" s="34"/>
    </row>
    <row r="1244" spans="2:2">
      <c r="B1244" s="34"/>
    </row>
    <row r="1245" spans="2:2">
      <c r="B1245" s="34"/>
    </row>
    <row r="1246" spans="2:2">
      <c r="B1246" s="34"/>
    </row>
    <row r="1247" spans="2:2">
      <c r="B1247" s="34"/>
    </row>
    <row r="1248" spans="2:2">
      <c r="B1248" s="34"/>
    </row>
    <row r="1249" spans="2:2">
      <c r="B1249" s="34"/>
    </row>
    <row r="1250" spans="2:2">
      <c r="B1250" s="34"/>
    </row>
    <row r="1251" spans="2:2">
      <c r="B1251" s="34"/>
    </row>
    <row r="1252" spans="2:2">
      <c r="B1252" s="34"/>
    </row>
    <row r="1253" spans="2:2">
      <c r="B1253" s="34"/>
    </row>
    <row r="1254" spans="2:2">
      <c r="B1254" s="34"/>
    </row>
    <row r="1255" spans="2:2">
      <c r="B1255" s="34"/>
    </row>
    <row r="1256" spans="2:2">
      <c r="B1256" s="34"/>
    </row>
    <row r="1257" spans="2:2">
      <c r="B1257" s="34"/>
    </row>
    <row r="1258" spans="2:2">
      <c r="B1258" s="34"/>
    </row>
    <row r="1259" spans="2:2">
      <c r="B1259" s="34"/>
    </row>
    <row r="1260" spans="2:2">
      <c r="B1260" s="34"/>
    </row>
    <row r="1261" spans="2:2">
      <c r="B1261" s="34"/>
    </row>
    <row r="1262" spans="2:2">
      <c r="B1262" s="34"/>
    </row>
    <row r="1263" spans="2:2">
      <c r="B1263" s="34"/>
    </row>
    <row r="1264" spans="2:2">
      <c r="B1264" s="34"/>
    </row>
    <row r="1265" spans="2:2">
      <c r="B1265" s="34"/>
    </row>
    <row r="1266" spans="2:2">
      <c r="B1266" s="34"/>
    </row>
    <row r="1267" spans="2:2">
      <c r="B1267" s="34"/>
    </row>
    <row r="1268" spans="2:2">
      <c r="B1268" s="34"/>
    </row>
    <row r="1269" spans="2:2">
      <c r="B1269" s="34"/>
    </row>
    <row r="1270" spans="2:2">
      <c r="B1270" s="34"/>
    </row>
    <row r="1271" spans="2:2">
      <c r="B1271" s="34"/>
    </row>
    <row r="1272" spans="2:2">
      <c r="B1272" s="34"/>
    </row>
    <row r="1273" spans="2:2">
      <c r="B1273" s="34"/>
    </row>
    <row r="1274" spans="2:2">
      <c r="B1274" s="34"/>
    </row>
    <row r="1275" spans="2:2">
      <c r="B1275" s="34"/>
    </row>
    <row r="1276" spans="2:2">
      <c r="B1276" s="34"/>
    </row>
    <row r="1277" spans="2:2">
      <c r="B1277" s="34"/>
    </row>
    <row r="1278" spans="2:2">
      <c r="B1278" s="34"/>
    </row>
    <row r="1279" spans="2:2">
      <c r="B1279" s="34"/>
    </row>
    <row r="1280" spans="2:2">
      <c r="B1280" s="34"/>
    </row>
    <row r="1281" spans="2:2">
      <c r="B1281" s="34"/>
    </row>
    <row r="1282" spans="2:2">
      <c r="B1282" s="34"/>
    </row>
    <row r="1283" spans="2:2">
      <c r="B1283" s="34"/>
    </row>
    <row r="1284" spans="2:2">
      <c r="B1284" s="34"/>
    </row>
    <row r="1285" spans="2:2">
      <c r="B1285" s="34"/>
    </row>
    <row r="1286" spans="2:2">
      <c r="B1286" s="34"/>
    </row>
    <row r="1287" spans="2:2">
      <c r="B1287" s="34"/>
    </row>
    <row r="1288" spans="2:2">
      <c r="B1288" s="34"/>
    </row>
    <row r="1289" spans="2:2">
      <c r="B1289" s="34"/>
    </row>
    <row r="1290" spans="2:2">
      <c r="B1290" s="34"/>
    </row>
    <row r="1291" spans="2:2">
      <c r="B1291" s="34"/>
    </row>
    <row r="1292" spans="2:2">
      <c r="B1292" s="34"/>
    </row>
    <row r="1293" spans="2:2">
      <c r="B1293" s="34"/>
    </row>
    <row r="1294" spans="2:2">
      <c r="B1294" s="34"/>
    </row>
    <row r="1295" spans="2:2">
      <c r="B1295" s="34"/>
    </row>
    <row r="1296" spans="2:2">
      <c r="B1296" s="34"/>
    </row>
    <row r="1297" spans="2:2">
      <c r="B1297" s="34"/>
    </row>
    <row r="1298" spans="2:2">
      <c r="B1298" s="34"/>
    </row>
    <row r="1299" spans="2:2">
      <c r="B1299" s="34"/>
    </row>
    <row r="1300" spans="2:2">
      <c r="B1300" s="34"/>
    </row>
    <row r="1301" spans="2:2">
      <c r="B1301" s="34"/>
    </row>
    <row r="1302" spans="2:2">
      <c r="B1302" s="34"/>
    </row>
    <row r="1303" spans="2:2">
      <c r="B1303" s="34"/>
    </row>
    <row r="1304" spans="2:2">
      <c r="B1304" s="34"/>
    </row>
    <row r="1305" spans="2:2">
      <c r="B1305" s="34"/>
    </row>
    <row r="1306" spans="2:2">
      <c r="B1306" s="34"/>
    </row>
    <row r="1307" spans="2:2">
      <c r="B1307" s="34"/>
    </row>
    <row r="1308" spans="2:2">
      <c r="B1308" s="34"/>
    </row>
    <row r="1309" spans="2:2">
      <c r="B1309" s="34"/>
    </row>
    <row r="1310" spans="2:2">
      <c r="B1310" s="34"/>
    </row>
    <row r="1311" spans="2:2">
      <c r="B1311" s="34"/>
    </row>
    <row r="1312" spans="2:2">
      <c r="B1312" s="34"/>
    </row>
    <row r="1313" spans="2:2">
      <c r="B1313" s="34"/>
    </row>
    <row r="1314" spans="2:2">
      <c r="B1314" s="34"/>
    </row>
    <row r="1315" spans="2:2">
      <c r="B1315" s="34"/>
    </row>
    <row r="1316" spans="2:2">
      <c r="B1316" s="34"/>
    </row>
    <row r="1317" spans="2:2">
      <c r="B1317" s="34"/>
    </row>
    <row r="1318" spans="2:2">
      <c r="B1318" s="34"/>
    </row>
    <row r="1319" spans="2:2">
      <c r="B1319" s="34"/>
    </row>
    <row r="1320" spans="2:2">
      <c r="B1320" s="34"/>
    </row>
    <row r="1321" spans="2:2">
      <c r="B1321" s="34"/>
    </row>
    <row r="1322" spans="2:2">
      <c r="B1322" s="34"/>
    </row>
    <row r="1323" spans="2:2">
      <c r="B1323" s="34"/>
    </row>
    <row r="1324" spans="2:2">
      <c r="B1324" s="34"/>
    </row>
    <row r="1325" spans="2:2">
      <c r="B1325" s="34"/>
    </row>
    <row r="1326" spans="2:2">
      <c r="B1326" s="34"/>
    </row>
    <row r="1327" spans="2:2">
      <c r="B1327" s="34"/>
    </row>
    <row r="1328" spans="2:2">
      <c r="B1328" s="34"/>
    </row>
    <row r="1329" spans="2:2">
      <c r="B1329" s="34"/>
    </row>
    <row r="1330" spans="2:2">
      <c r="B1330" s="34"/>
    </row>
    <row r="1331" spans="2:2">
      <c r="B1331" s="34"/>
    </row>
    <row r="1332" spans="2:2">
      <c r="B1332" s="34"/>
    </row>
    <row r="1333" spans="2:2">
      <c r="B1333" s="34"/>
    </row>
    <row r="1334" spans="2:2">
      <c r="B1334" s="34"/>
    </row>
    <row r="1335" spans="2:2">
      <c r="B1335" s="34"/>
    </row>
    <row r="1336" spans="2:2">
      <c r="B1336" s="34"/>
    </row>
    <row r="1337" spans="2:2">
      <c r="B1337" s="34"/>
    </row>
    <row r="1338" spans="2:2">
      <c r="B1338" s="34"/>
    </row>
    <row r="1339" spans="2:2">
      <c r="B1339" s="34"/>
    </row>
    <row r="1340" spans="2:2">
      <c r="B1340" s="34"/>
    </row>
    <row r="1341" spans="2:2">
      <c r="B1341" s="34"/>
    </row>
    <row r="1342" spans="2:2">
      <c r="B1342" s="34"/>
    </row>
    <row r="1343" spans="2:2">
      <c r="B1343" s="34"/>
    </row>
    <row r="1344" spans="2:2">
      <c r="B1344" s="34"/>
    </row>
    <row r="1345" spans="2:2">
      <c r="B1345" s="34"/>
    </row>
    <row r="1346" spans="2:2">
      <c r="B1346" s="34"/>
    </row>
    <row r="1347" spans="2:2">
      <c r="B1347" s="34"/>
    </row>
    <row r="1348" spans="2:2">
      <c r="B1348" s="34"/>
    </row>
    <row r="1349" spans="2:2">
      <c r="B1349" s="34"/>
    </row>
    <row r="1350" spans="2:2">
      <c r="B1350" s="34"/>
    </row>
    <row r="1351" spans="2:2">
      <c r="B1351" s="34"/>
    </row>
    <row r="1352" spans="2:2">
      <c r="B1352" s="34"/>
    </row>
    <row r="1353" spans="2:2">
      <c r="B1353" s="34"/>
    </row>
    <row r="1354" spans="2:2">
      <c r="B1354" s="34"/>
    </row>
    <row r="1355" spans="2:2">
      <c r="B1355" s="34"/>
    </row>
    <row r="1356" spans="2:2">
      <c r="B1356" s="34"/>
    </row>
    <row r="1357" spans="2:2">
      <c r="B1357" s="34"/>
    </row>
    <row r="1358" spans="2:2">
      <c r="B1358" s="34"/>
    </row>
    <row r="1359" spans="2:2">
      <c r="B1359" s="34"/>
    </row>
    <row r="1360" spans="2:2">
      <c r="B1360" s="34"/>
    </row>
    <row r="1361" spans="2:2">
      <c r="B1361" s="34"/>
    </row>
    <row r="1362" spans="2:2">
      <c r="B1362" s="34"/>
    </row>
    <row r="1363" spans="2:2">
      <c r="B1363" s="34"/>
    </row>
    <row r="1364" spans="2:2">
      <c r="B1364" s="34"/>
    </row>
    <row r="1365" spans="2:2">
      <c r="B1365" s="34"/>
    </row>
    <row r="1366" spans="2:2">
      <c r="B1366" s="34"/>
    </row>
    <row r="1367" spans="2:2">
      <c r="B1367" s="34"/>
    </row>
    <row r="1368" spans="2:2">
      <c r="B1368" s="34"/>
    </row>
    <row r="1369" spans="2:2">
      <c r="B1369" s="34"/>
    </row>
    <row r="1370" spans="2:2">
      <c r="B1370" s="34"/>
    </row>
    <row r="1371" spans="2:2">
      <c r="B1371" s="34"/>
    </row>
    <row r="1372" spans="2:2">
      <c r="B1372" s="34"/>
    </row>
    <row r="1373" spans="2:2">
      <c r="B1373" s="34"/>
    </row>
    <row r="1374" spans="2:2">
      <c r="B1374" s="34"/>
    </row>
    <row r="1375" spans="2:2">
      <c r="B1375" s="34"/>
    </row>
    <row r="1376" spans="2:2">
      <c r="B1376" s="34"/>
    </row>
    <row r="1377" spans="2:2">
      <c r="B1377" s="34"/>
    </row>
    <row r="1378" spans="2:2">
      <c r="B1378" s="34"/>
    </row>
    <row r="1379" spans="2:2">
      <c r="B1379" s="34"/>
    </row>
    <row r="1380" spans="2:2">
      <c r="B1380" s="34"/>
    </row>
    <row r="1381" spans="2:2">
      <c r="B1381" s="34"/>
    </row>
    <row r="1382" spans="2:2">
      <c r="B1382" s="34"/>
    </row>
    <row r="1383" spans="2:2">
      <c r="B1383" s="34"/>
    </row>
    <row r="1384" spans="2:2">
      <c r="B1384" s="34"/>
    </row>
    <row r="1385" spans="2:2">
      <c r="B1385" s="34"/>
    </row>
    <row r="1386" spans="2:2">
      <c r="B1386" s="34"/>
    </row>
    <row r="1387" spans="2:2">
      <c r="B1387" s="34"/>
    </row>
    <row r="1388" spans="2:2">
      <c r="B1388" s="34"/>
    </row>
    <row r="1389" spans="2:2">
      <c r="B1389" s="34"/>
    </row>
    <row r="1390" spans="2:2">
      <c r="B1390" s="34"/>
    </row>
    <row r="1391" spans="2:2">
      <c r="B1391" s="34"/>
    </row>
    <row r="1392" spans="2:2">
      <c r="B1392" s="34"/>
    </row>
    <row r="1393" spans="2:2">
      <c r="B1393" s="34"/>
    </row>
    <row r="1394" spans="2:2">
      <c r="B1394" s="34"/>
    </row>
    <row r="1395" spans="2:2">
      <c r="B1395" s="34"/>
    </row>
    <row r="1396" spans="2:2">
      <c r="B1396" s="34"/>
    </row>
    <row r="1397" spans="2:2">
      <c r="B1397" s="34"/>
    </row>
    <row r="1398" spans="2:2">
      <c r="B1398" s="34"/>
    </row>
    <row r="1399" spans="2:2">
      <c r="B1399" s="34"/>
    </row>
    <row r="1400" spans="2:2">
      <c r="B1400" s="34"/>
    </row>
    <row r="1401" spans="2:2">
      <c r="B1401" s="34"/>
    </row>
    <row r="1402" spans="2:2">
      <c r="B1402" s="34"/>
    </row>
    <row r="1403" spans="2:2">
      <c r="B1403" s="34"/>
    </row>
    <row r="1404" spans="2:2">
      <c r="B1404" s="34"/>
    </row>
    <row r="1405" spans="2:2">
      <c r="B1405" s="34"/>
    </row>
    <row r="1406" spans="2:2">
      <c r="B1406" s="34"/>
    </row>
    <row r="1407" spans="2:2">
      <c r="B1407" s="34"/>
    </row>
    <row r="1408" spans="2:2">
      <c r="B1408" s="34"/>
    </row>
    <row r="1409" spans="2:2">
      <c r="B1409" s="34"/>
    </row>
    <row r="1410" spans="2:2">
      <c r="B1410" s="34"/>
    </row>
    <row r="1411" spans="2:2">
      <c r="B1411" s="34"/>
    </row>
    <row r="1412" spans="2:2">
      <c r="B1412" s="34"/>
    </row>
    <row r="1413" spans="2:2">
      <c r="B1413" s="34"/>
    </row>
    <row r="1414" spans="2:2">
      <c r="B1414" s="34"/>
    </row>
    <row r="1415" spans="2:2">
      <c r="B1415" s="34"/>
    </row>
    <row r="1416" spans="2:2">
      <c r="B1416" s="34"/>
    </row>
    <row r="1417" spans="2:2">
      <c r="B1417" s="34"/>
    </row>
    <row r="1418" spans="2:2">
      <c r="B1418" s="34"/>
    </row>
    <row r="1419" spans="2:2">
      <c r="B1419" s="34"/>
    </row>
    <row r="1420" spans="2:2">
      <c r="B1420" s="34"/>
    </row>
    <row r="1421" spans="2:2">
      <c r="B1421" s="34"/>
    </row>
    <row r="1422" spans="2:2">
      <c r="B1422" s="34"/>
    </row>
    <row r="1423" spans="2:2">
      <c r="B1423" s="34"/>
    </row>
    <row r="1424" spans="2:2">
      <c r="B1424" s="34"/>
    </row>
    <row r="1425" spans="2:2">
      <c r="B1425" s="34"/>
    </row>
    <row r="1426" spans="2:2">
      <c r="B1426" s="34"/>
    </row>
    <row r="1427" spans="2:2">
      <c r="B1427" s="34"/>
    </row>
    <row r="1428" spans="2:2">
      <c r="B1428" s="34"/>
    </row>
    <row r="1429" spans="2:2">
      <c r="B1429" s="34"/>
    </row>
    <row r="1430" spans="2:2">
      <c r="B1430" s="34"/>
    </row>
    <row r="1431" spans="2:2">
      <c r="B1431" s="34"/>
    </row>
    <row r="1432" spans="2:2">
      <c r="B1432" s="34"/>
    </row>
    <row r="1433" spans="2:2">
      <c r="B1433" s="34"/>
    </row>
    <row r="1434" spans="2:2">
      <c r="B1434" s="34"/>
    </row>
    <row r="1435" spans="2:2">
      <c r="B1435" s="34"/>
    </row>
    <row r="1436" spans="2:2">
      <c r="B1436" s="34"/>
    </row>
    <row r="1437" spans="2:2">
      <c r="B1437" s="34"/>
    </row>
    <row r="1438" spans="2:2">
      <c r="B1438" s="34"/>
    </row>
    <row r="1439" spans="2:2">
      <c r="B1439" s="34"/>
    </row>
    <row r="1440" spans="2:2">
      <c r="B1440" s="34"/>
    </row>
    <row r="1441" spans="2:2">
      <c r="B1441" s="34"/>
    </row>
    <row r="1442" spans="2:2">
      <c r="B1442" s="34"/>
    </row>
    <row r="1443" spans="2:2">
      <c r="B1443" s="34"/>
    </row>
    <row r="1444" spans="2:2">
      <c r="B1444" s="34"/>
    </row>
    <row r="1445" spans="2:2">
      <c r="B1445" s="34"/>
    </row>
    <row r="1446" spans="2:2">
      <c r="B1446" s="34"/>
    </row>
    <row r="1447" spans="2:2">
      <c r="B1447" s="34"/>
    </row>
    <row r="1448" spans="2:2">
      <c r="B1448" s="34"/>
    </row>
    <row r="1449" spans="2:2">
      <c r="B1449" s="34"/>
    </row>
    <row r="1450" spans="2:2">
      <c r="B1450" s="34"/>
    </row>
    <row r="1451" spans="2:2">
      <c r="B1451" s="34"/>
    </row>
    <row r="1452" spans="2:2">
      <c r="B1452" s="34"/>
    </row>
    <row r="1453" spans="2:2">
      <c r="B1453" s="34"/>
    </row>
    <row r="1454" spans="2:2">
      <c r="B1454" s="34"/>
    </row>
    <row r="1455" spans="2:2">
      <c r="B1455" s="34"/>
    </row>
    <row r="1456" spans="2:2">
      <c r="B1456" s="34"/>
    </row>
    <row r="1457" spans="2:2">
      <c r="B1457" s="34"/>
    </row>
    <row r="1458" spans="2:2">
      <c r="B1458" s="34"/>
    </row>
    <row r="1459" spans="2:2">
      <c r="B1459" s="34"/>
    </row>
    <row r="1460" spans="2:2">
      <c r="B1460" s="34"/>
    </row>
    <row r="1461" spans="2:2">
      <c r="B1461" s="34"/>
    </row>
    <row r="1462" spans="2:2">
      <c r="B1462" s="34"/>
    </row>
    <row r="1463" spans="2:2">
      <c r="B1463" s="34"/>
    </row>
    <row r="1464" spans="2:2">
      <c r="B1464" s="34"/>
    </row>
    <row r="1465" spans="2:2">
      <c r="B1465" s="34"/>
    </row>
    <row r="1466" spans="2:2">
      <c r="B1466" s="34"/>
    </row>
    <row r="1467" spans="2:2">
      <c r="B1467" s="34"/>
    </row>
    <row r="1468" spans="2:2">
      <c r="B1468" s="34"/>
    </row>
    <row r="1469" spans="2:2">
      <c r="B1469" s="34"/>
    </row>
    <row r="1470" spans="2:2">
      <c r="B1470" s="34"/>
    </row>
    <row r="1471" spans="2:2">
      <c r="B1471" s="34"/>
    </row>
    <row r="1472" spans="2:2">
      <c r="B1472" s="34"/>
    </row>
    <row r="1473" spans="2:2">
      <c r="B1473" s="34"/>
    </row>
    <row r="1474" spans="2:2">
      <c r="B1474" s="34"/>
    </row>
    <row r="1475" spans="2:2">
      <c r="B1475" s="34"/>
    </row>
    <row r="1476" spans="2:2">
      <c r="B1476" s="34"/>
    </row>
    <row r="1477" spans="2:2">
      <c r="B1477" s="34"/>
    </row>
    <row r="1478" spans="2:2">
      <c r="B1478" s="34"/>
    </row>
    <row r="1479" spans="2:2">
      <c r="B1479" s="34"/>
    </row>
    <row r="1480" spans="2:2">
      <c r="B1480" s="34"/>
    </row>
    <row r="1481" spans="2:2">
      <c r="B1481" s="34"/>
    </row>
    <row r="1482" spans="2:2">
      <c r="B1482" s="34"/>
    </row>
    <row r="1483" spans="2:2">
      <c r="B1483" s="34"/>
    </row>
    <row r="1484" spans="2:2">
      <c r="B1484" s="34"/>
    </row>
    <row r="1485" spans="2:2">
      <c r="B1485" s="34"/>
    </row>
    <row r="1486" spans="2:2">
      <c r="B1486" s="34"/>
    </row>
    <row r="1487" spans="2:2">
      <c r="B1487" s="34"/>
    </row>
    <row r="1488" spans="2:2">
      <c r="B1488" s="34"/>
    </row>
    <row r="1489" spans="2:2">
      <c r="B1489" s="34"/>
    </row>
    <row r="1490" spans="2:2">
      <c r="B1490" s="34"/>
    </row>
    <row r="1491" spans="2:2">
      <c r="B1491" s="34"/>
    </row>
    <row r="1492" spans="2:2">
      <c r="B1492" s="34"/>
    </row>
    <row r="1493" spans="2:2">
      <c r="B1493" s="34"/>
    </row>
    <row r="1494" spans="2:2">
      <c r="B1494" s="34"/>
    </row>
    <row r="1495" spans="2:2">
      <c r="B1495" s="34"/>
    </row>
    <row r="1496" spans="2:2">
      <c r="B1496" s="34"/>
    </row>
    <row r="1497" spans="2:2">
      <c r="B1497" s="34"/>
    </row>
    <row r="1498" spans="2:2">
      <c r="B1498" s="34"/>
    </row>
    <row r="1499" spans="2:2">
      <c r="B1499" s="34"/>
    </row>
    <row r="1500" spans="2:2">
      <c r="B1500" s="34"/>
    </row>
    <row r="1501" spans="2:2">
      <c r="B1501" s="34"/>
    </row>
    <row r="1502" spans="2:2">
      <c r="B1502" s="34"/>
    </row>
    <row r="1503" spans="2:2">
      <c r="B1503" s="34"/>
    </row>
    <row r="1504" spans="2:2">
      <c r="B1504" s="34"/>
    </row>
    <row r="1505" spans="2:2">
      <c r="B1505" s="34"/>
    </row>
    <row r="1506" spans="2:2">
      <c r="B1506" s="34"/>
    </row>
    <row r="1507" spans="2:2">
      <c r="B1507" s="34"/>
    </row>
    <row r="1508" spans="2:2">
      <c r="B1508" s="34"/>
    </row>
    <row r="1509" spans="2:2">
      <c r="B1509" s="34"/>
    </row>
    <row r="1510" spans="2:2">
      <c r="B1510" s="34"/>
    </row>
    <row r="1511" spans="2:2">
      <c r="B1511" s="34"/>
    </row>
    <row r="1512" spans="2:2">
      <c r="B1512" s="34"/>
    </row>
    <row r="1513" spans="2:2">
      <c r="B1513" s="34"/>
    </row>
    <row r="1514" spans="2:2">
      <c r="B1514" s="34"/>
    </row>
    <row r="1515" spans="2:2">
      <c r="B1515" s="34"/>
    </row>
    <row r="1516" spans="2:2">
      <c r="B1516" s="34"/>
    </row>
    <row r="1517" spans="2:2">
      <c r="B1517" s="34"/>
    </row>
    <row r="1518" spans="2:2">
      <c r="B1518" s="34"/>
    </row>
    <row r="1519" spans="2:2">
      <c r="B1519" s="34"/>
    </row>
    <row r="1520" spans="2:2">
      <c r="B1520" s="34"/>
    </row>
    <row r="1521" spans="2:2">
      <c r="B1521" s="34"/>
    </row>
    <row r="1522" spans="2:2">
      <c r="B1522" s="34"/>
    </row>
    <row r="1523" spans="2:2">
      <c r="B1523" s="34"/>
    </row>
    <row r="1524" spans="2:2">
      <c r="B1524" s="34"/>
    </row>
    <row r="1525" spans="2:2">
      <c r="B1525" s="34"/>
    </row>
    <row r="1526" spans="2:2">
      <c r="B1526" s="34"/>
    </row>
    <row r="1527" spans="2:2">
      <c r="B1527" s="34"/>
    </row>
    <row r="1528" spans="2:2">
      <c r="B1528" s="34"/>
    </row>
    <row r="1529" spans="2:2">
      <c r="B1529" s="34"/>
    </row>
    <row r="1530" spans="2:2">
      <c r="B1530" s="34"/>
    </row>
    <row r="1531" spans="2:2">
      <c r="B1531" s="34"/>
    </row>
    <row r="1532" spans="2:2">
      <c r="B1532" s="34"/>
    </row>
    <row r="1533" spans="2:2">
      <c r="B1533" s="34"/>
    </row>
    <row r="1534" spans="2:2">
      <c r="B1534" s="34"/>
    </row>
    <row r="1535" spans="2:2">
      <c r="B1535" s="34"/>
    </row>
    <row r="1536" spans="2:2">
      <c r="B1536" s="34"/>
    </row>
    <row r="1537" spans="2:2">
      <c r="B1537" s="34"/>
    </row>
    <row r="1538" spans="2:2">
      <c r="B1538" s="34"/>
    </row>
    <row r="1539" spans="2:2">
      <c r="B1539" s="34"/>
    </row>
    <row r="1540" spans="2:2">
      <c r="B1540" s="34"/>
    </row>
    <row r="1541" spans="2:2">
      <c r="B1541" s="34"/>
    </row>
    <row r="1542" spans="2:2">
      <c r="B1542" s="34"/>
    </row>
    <row r="1543" spans="2:2">
      <c r="B1543" s="34"/>
    </row>
    <row r="1544" spans="2:2">
      <c r="B1544" s="34"/>
    </row>
    <row r="1545" spans="2:2">
      <c r="B1545" s="34"/>
    </row>
    <row r="1546" spans="2:2">
      <c r="B1546" s="34"/>
    </row>
    <row r="1547" spans="2:2">
      <c r="B1547" s="34"/>
    </row>
    <row r="1548" spans="2:2">
      <c r="B1548" s="34"/>
    </row>
    <row r="1549" spans="2:2">
      <c r="B1549" s="34"/>
    </row>
    <row r="1550" spans="2:2">
      <c r="B1550" s="34"/>
    </row>
    <row r="1551" spans="2:2">
      <c r="B1551" s="34"/>
    </row>
    <row r="1552" spans="2:2">
      <c r="B1552" s="34"/>
    </row>
    <row r="1553" spans="2:2">
      <c r="B1553" s="34"/>
    </row>
    <row r="1554" spans="2:2">
      <c r="B1554" s="34"/>
    </row>
    <row r="1555" spans="2:2">
      <c r="B1555" s="34"/>
    </row>
    <row r="1556" spans="2:2">
      <c r="B1556" s="34"/>
    </row>
    <row r="1557" spans="2:2">
      <c r="B1557" s="34"/>
    </row>
    <row r="1558" spans="2:2">
      <c r="B1558" s="34"/>
    </row>
    <row r="1559" spans="2:2">
      <c r="B1559" s="34"/>
    </row>
    <row r="1560" spans="2:2">
      <c r="B1560" s="34"/>
    </row>
    <row r="1561" spans="2:2">
      <c r="B1561" s="34"/>
    </row>
    <row r="1562" spans="2:2">
      <c r="B1562" s="34"/>
    </row>
    <row r="1563" spans="2:2">
      <c r="B1563" s="34"/>
    </row>
    <row r="1564" spans="2:2">
      <c r="B1564" s="34"/>
    </row>
    <row r="1565" spans="2:2">
      <c r="B1565" s="34"/>
    </row>
    <row r="1566" spans="2:2">
      <c r="B1566" s="34"/>
    </row>
    <row r="1567" spans="2:2">
      <c r="B1567" s="34"/>
    </row>
    <row r="1568" spans="2:2">
      <c r="B1568" s="34"/>
    </row>
    <row r="1569" spans="2:2">
      <c r="B1569" s="34"/>
    </row>
    <row r="1570" spans="2:2">
      <c r="B1570" s="34"/>
    </row>
    <row r="1571" spans="2:2">
      <c r="B1571" s="34"/>
    </row>
    <row r="1572" spans="2:2">
      <c r="B1572" s="34"/>
    </row>
    <row r="1573" spans="2:2">
      <c r="B1573" s="34"/>
    </row>
    <row r="1574" spans="2:2">
      <c r="B1574" s="34"/>
    </row>
    <row r="1575" spans="2:2">
      <c r="B1575" s="34"/>
    </row>
    <row r="1576" spans="2:2">
      <c r="B1576" s="34"/>
    </row>
    <row r="1577" spans="2:2">
      <c r="B1577" s="34"/>
    </row>
    <row r="1578" spans="2:2">
      <c r="B1578" s="34"/>
    </row>
    <row r="1579" spans="2:2">
      <c r="B1579" s="34"/>
    </row>
    <row r="1580" spans="2:2">
      <c r="B1580" s="34"/>
    </row>
    <row r="1581" spans="2:2">
      <c r="B1581" s="34"/>
    </row>
    <row r="1582" spans="2:2">
      <c r="B1582" s="34"/>
    </row>
    <row r="1583" spans="2:2">
      <c r="B1583" s="34"/>
    </row>
    <row r="1584" spans="2:2">
      <c r="B1584" s="34"/>
    </row>
    <row r="1585" spans="2:2">
      <c r="B1585" s="34"/>
    </row>
    <row r="1586" spans="2:2">
      <c r="B1586" s="34"/>
    </row>
    <row r="1587" spans="2:2">
      <c r="B1587" s="34"/>
    </row>
    <row r="1588" spans="2:2">
      <c r="B1588" s="34"/>
    </row>
    <row r="1589" spans="2:2">
      <c r="B1589" s="34"/>
    </row>
    <row r="1590" spans="2:2">
      <c r="B1590" s="34"/>
    </row>
    <row r="1591" spans="2:2">
      <c r="B1591" s="34"/>
    </row>
    <row r="1592" spans="2:2">
      <c r="B1592" s="34"/>
    </row>
    <row r="1593" spans="2:2">
      <c r="B1593" s="34"/>
    </row>
    <row r="1594" spans="2:2">
      <c r="B1594" s="34"/>
    </row>
    <row r="1595" spans="2:2">
      <c r="B1595" s="34"/>
    </row>
    <row r="1596" spans="2:2">
      <c r="B1596" s="34"/>
    </row>
    <row r="1597" spans="2:2">
      <c r="B1597" s="34"/>
    </row>
    <row r="1598" spans="2:2">
      <c r="B1598" s="34"/>
    </row>
    <row r="1599" spans="2:2">
      <c r="B1599" s="34"/>
    </row>
    <row r="1600" spans="2:2">
      <c r="B1600" s="34"/>
    </row>
    <row r="1601" spans="2:2">
      <c r="B1601" s="34"/>
    </row>
    <row r="1602" spans="2:2">
      <c r="B1602" s="34"/>
    </row>
    <row r="1603" spans="2:2">
      <c r="B1603" s="34"/>
    </row>
    <row r="1604" spans="2:2">
      <c r="B1604" s="34"/>
    </row>
    <row r="1605" spans="2:2">
      <c r="B1605" s="34"/>
    </row>
    <row r="1606" spans="2:2">
      <c r="B1606" s="34"/>
    </row>
    <row r="1607" spans="2:2">
      <c r="B1607" s="34"/>
    </row>
    <row r="1608" spans="2:2">
      <c r="B1608" s="34"/>
    </row>
    <row r="1609" spans="2:2">
      <c r="B1609" s="34"/>
    </row>
    <row r="1610" spans="2:2">
      <c r="B1610" s="34"/>
    </row>
    <row r="1611" spans="2:2">
      <c r="B1611" s="34"/>
    </row>
    <row r="1612" spans="2:2">
      <c r="B1612" s="34"/>
    </row>
    <row r="1613" spans="2:2">
      <c r="B1613" s="34"/>
    </row>
    <row r="1614" spans="2:2">
      <c r="B1614" s="34"/>
    </row>
    <row r="1615" spans="2:2">
      <c r="B1615" s="34"/>
    </row>
    <row r="1616" spans="2:2">
      <c r="B1616" s="34"/>
    </row>
    <row r="1617" spans="2:2">
      <c r="B1617" s="34"/>
    </row>
    <row r="1618" spans="2:2">
      <c r="B1618" s="34"/>
    </row>
    <row r="1619" spans="2:2">
      <c r="B1619" s="34"/>
    </row>
    <row r="1620" spans="2:2">
      <c r="B1620" s="34"/>
    </row>
    <row r="1621" spans="2:2">
      <c r="B1621" s="34"/>
    </row>
    <row r="1622" spans="2:2">
      <c r="B1622" s="34"/>
    </row>
    <row r="1623" spans="2:2">
      <c r="B1623" s="34"/>
    </row>
    <row r="1624" spans="2:2">
      <c r="B1624" s="34"/>
    </row>
    <row r="1625" spans="2:2">
      <c r="B1625" s="34"/>
    </row>
    <row r="1626" spans="2:2">
      <c r="B1626" s="34"/>
    </row>
    <row r="1627" spans="2:2">
      <c r="B1627" s="34"/>
    </row>
    <row r="1628" spans="2:2">
      <c r="B1628" s="34"/>
    </row>
    <row r="1629" spans="2:2">
      <c r="B1629" s="34"/>
    </row>
    <row r="1630" spans="2:2">
      <c r="B1630" s="34"/>
    </row>
    <row r="1631" spans="2:2">
      <c r="B1631" s="34"/>
    </row>
    <row r="1632" spans="2:2">
      <c r="B1632" s="34"/>
    </row>
    <row r="1633" spans="2:2">
      <c r="B1633" s="34"/>
    </row>
    <row r="1634" spans="2:2">
      <c r="B1634" s="34"/>
    </row>
    <row r="1635" spans="2:2">
      <c r="B1635" s="34"/>
    </row>
    <row r="1636" spans="2:2">
      <c r="B1636" s="34"/>
    </row>
    <row r="1637" spans="2:2">
      <c r="B1637" s="34"/>
    </row>
    <row r="1638" spans="2:2">
      <c r="B1638" s="34"/>
    </row>
    <row r="1639" spans="2:2">
      <c r="B1639" s="34"/>
    </row>
    <row r="1640" spans="2:2">
      <c r="B1640" s="34"/>
    </row>
    <row r="1641" spans="2:2">
      <c r="B1641" s="34"/>
    </row>
    <row r="1642" spans="2:2">
      <c r="B1642" s="34"/>
    </row>
    <row r="1643" spans="2:2">
      <c r="B1643" s="34"/>
    </row>
    <row r="1644" spans="2:2">
      <c r="B1644" s="34"/>
    </row>
    <row r="1645" spans="2:2">
      <c r="B1645" s="34"/>
    </row>
    <row r="1646" spans="2:2">
      <c r="B1646" s="34"/>
    </row>
    <row r="1647" spans="2:2">
      <c r="B1647" s="34"/>
    </row>
    <row r="1648" spans="2:2">
      <c r="B1648" s="34"/>
    </row>
    <row r="1649" spans="2:2">
      <c r="B1649" s="34"/>
    </row>
    <row r="1650" spans="2:2">
      <c r="B1650" s="34"/>
    </row>
    <row r="1651" spans="2:2">
      <c r="B1651" s="34"/>
    </row>
    <row r="1652" spans="2:2">
      <c r="B1652" s="34"/>
    </row>
    <row r="1653" spans="2:2">
      <c r="B1653" s="34"/>
    </row>
    <row r="1654" spans="2:2">
      <c r="B1654" s="34"/>
    </row>
    <row r="1655" spans="2:2">
      <c r="B1655" s="34"/>
    </row>
    <row r="1656" spans="2:2">
      <c r="B1656" s="34"/>
    </row>
    <row r="1657" spans="2:2">
      <c r="B1657" s="34"/>
    </row>
    <row r="1658" spans="2:2">
      <c r="B1658" s="34"/>
    </row>
    <row r="1659" spans="2:2">
      <c r="B1659" s="34"/>
    </row>
    <row r="1660" spans="2:2">
      <c r="B1660" s="34"/>
    </row>
    <row r="1661" spans="2:2">
      <c r="B1661" s="34"/>
    </row>
    <row r="1662" spans="2:2">
      <c r="B1662" s="34"/>
    </row>
    <row r="1663" spans="2:2">
      <c r="B1663" s="34"/>
    </row>
    <row r="1664" spans="2:2">
      <c r="B1664" s="34"/>
    </row>
    <row r="1665" spans="2:2">
      <c r="B1665" s="34"/>
    </row>
    <row r="1666" spans="2:2">
      <c r="B1666" s="34"/>
    </row>
    <row r="1667" spans="2:2">
      <c r="B1667" s="34"/>
    </row>
    <row r="1668" spans="2:2">
      <c r="B1668" s="34"/>
    </row>
    <row r="1669" spans="2:2">
      <c r="B1669" s="34"/>
    </row>
    <row r="1670" spans="2:2">
      <c r="B1670" s="34"/>
    </row>
    <row r="1671" spans="2:2">
      <c r="B1671" s="34"/>
    </row>
    <row r="1672" spans="2:2">
      <c r="B1672" s="34"/>
    </row>
    <row r="1673" spans="2:2">
      <c r="B1673" s="34"/>
    </row>
    <row r="1674" spans="2:2">
      <c r="B1674" s="34"/>
    </row>
    <row r="1675" spans="2:2">
      <c r="B1675" s="34"/>
    </row>
    <row r="1676" spans="2:2">
      <c r="B1676" s="34"/>
    </row>
    <row r="1677" spans="2:2">
      <c r="B1677" s="34"/>
    </row>
    <row r="1678" spans="2:2">
      <c r="B1678" s="34"/>
    </row>
    <row r="1679" spans="2:2">
      <c r="B1679" s="34"/>
    </row>
    <row r="1680" spans="2:2">
      <c r="B1680" s="34"/>
    </row>
    <row r="1681" spans="2:2">
      <c r="B1681" s="34"/>
    </row>
    <row r="1682" spans="2:2">
      <c r="B1682" s="34"/>
    </row>
    <row r="1683" spans="2:2">
      <c r="B1683" s="34"/>
    </row>
    <row r="1684" spans="2:2">
      <c r="B1684" s="34"/>
    </row>
    <row r="1685" spans="2:2">
      <c r="B1685" s="34"/>
    </row>
    <row r="1686" spans="2:2">
      <c r="B1686" s="34"/>
    </row>
    <row r="1687" spans="2:2">
      <c r="B1687" s="34"/>
    </row>
    <row r="1688" spans="2:2">
      <c r="B1688" s="34"/>
    </row>
    <row r="1689" spans="2:2">
      <c r="B1689" s="34"/>
    </row>
    <row r="1690" spans="2:2">
      <c r="B1690" s="34"/>
    </row>
    <row r="1691" spans="2:2">
      <c r="B1691" s="34"/>
    </row>
    <row r="1692" spans="2:2">
      <c r="B1692" s="34"/>
    </row>
    <row r="1693" spans="2:2">
      <c r="B1693" s="34"/>
    </row>
    <row r="1694" spans="2:2">
      <c r="B1694" s="34"/>
    </row>
    <row r="1695" spans="2:2">
      <c r="B1695" s="34"/>
    </row>
    <row r="1696" spans="2:2">
      <c r="B1696" s="34"/>
    </row>
    <row r="1697" spans="2:2">
      <c r="B1697" s="34"/>
    </row>
    <row r="1698" spans="2:2">
      <c r="B1698" s="34"/>
    </row>
    <row r="1699" spans="2:2">
      <c r="B1699" s="34"/>
    </row>
    <row r="1700" spans="2:2">
      <c r="B1700" s="34"/>
    </row>
    <row r="1701" spans="2:2">
      <c r="B1701" s="34"/>
    </row>
    <row r="1702" spans="2:2">
      <c r="B1702" s="34"/>
    </row>
    <row r="1703" spans="2:2">
      <c r="B1703" s="34"/>
    </row>
    <row r="1704" spans="2:2">
      <c r="B1704" s="34"/>
    </row>
    <row r="1705" spans="2:2">
      <c r="B1705" s="34"/>
    </row>
    <row r="1706" spans="2:2">
      <c r="B1706" s="34"/>
    </row>
    <row r="1707" spans="2:2">
      <c r="B1707" s="34"/>
    </row>
    <row r="1708" spans="2:2">
      <c r="B1708" s="34"/>
    </row>
    <row r="1709" spans="2:2">
      <c r="B1709" s="34"/>
    </row>
    <row r="1710" spans="2:2">
      <c r="B1710" s="34"/>
    </row>
    <row r="1711" spans="2:2">
      <c r="B1711" s="34"/>
    </row>
    <row r="1712" spans="2:2">
      <c r="B1712" s="34"/>
    </row>
    <row r="1713" spans="2:2">
      <c r="B1713" s="34"/>
    </row>
    <row r="1714" spans="2:2">
      <c r="B1714" s="34"/>
    </row>
    <row r="1715" spans="2:2">
      <c r="B1715" s="34"/>
    </row>
    <row r="1716" spans="2:2">
      <c r="B1716" s="34"/>
    </row>
    <row r="1717" spans="2:2">
      <c r="B1717" s="34"/>
    </row>
    <row r="1718" spans="2:2">
      <c r="B1718" s="34"/>
    </row>
    <row r="1719" spans="2:2">
      <c r="B1719" s="34"/>
    </row>
    <row r="1720" spans="2:2">
      <c r="B1720" s="34"/>
    </row>
    <row r="1721" spans="2:2">
      <c r="B1721" s="34"/>
    </row>
    <row r="1722" spans="2:2">
      <c r="B1722" s="34"/>
    </row>
    <row r="1723" spans="2:2">
      <c r="B1723" s="34"/>
    </row>
    <row r="1724" spans="2:2">
      <c r="B1724" s="34"/>
    </row>
    <row r="1725" spans="2:2">
      <c r="B1725" s="34"/>
    </row>
    <row r="1726" spans="2:2">
      <c r="B1726" s="34"/>
    </row>
    <row r="1727" spans="2:2">
      <c r="B1727" s="34"/>
    </row>
    <row r="1728" spans="2:2">
      <c r="B1728" s="34"/>
    </row>
    <row r="1729" spans="2:2">
      <c r="B1729" s="34"/>
    </row>
    <row r="1730" spans="2:2">
      <c r="B1730" s="34"/>
    </row>
    <row r="1731" spans="2:2">
      <c r="B1731" s="34"/>
    </row>
    <row r="1732" spans="2:2">
      <c r="B1732" s="34"/>
    </row>
    <row r="1733" spans="2:2">
      <c r="B1733" s="34"/>
    </row>
    <row r="1734" spans="2:2">
      <c r="B1734" s="34"/>
    </row>
    <row r="1735" spans="2:2">
      <c r="B1735" s="34"/>
    </row>
    <row r="1736" spans="2:2">
      <c r="B1736" s="34"/>
    </row>
    <row r="1737" spans="2:2">
      <c r="B1737" s="34"/>
    </row>
    <row r="1738" spans="2:2">
      <c r="B1738" s="34"/>
    </row>
    <row r="1739" spans="2:2">
      <c r="B1739" s="34"/>
    </row>
    <row r="1740" spans="2:2">
      <c r="B1740" s="34"/>
    </row>
    <row r="1741" spans="2:2">
      <c r="B1741" s="34"/>
    </row>
    <row r="1742" spans="2:2">
      <c r="B1742" s="34"/>
    </row>
    <row r="1743" spans="2:2">
      <c r="B1743" s="34"/>
    </row>
    <row r="1744" spans="2:2">
      <c r="B1744" s="34"/>
    </row>
    <row r="1745" spans="2:2">
      <c r="B1745" s="34"/>
    </row>
    <row r="1746" spans="2:2">
      <c r="B1746" s="34"/>
    </row>
    <row r="1747" spans="2:2">
      <c r="B1747" s="34"/>
    </row>
    <row r="1748" spans="2:2">
      <c r="B1748" s="34"/>
    </row>
    <row r="1749" spans="2:2">
      <c r="B1749" s="34"/>
    </row>
    <row r="1750" spans="2:2">
      <c r="B1750" s="34"/>
    </row>
    <row r="1751" spans="2:2">
      <c r="B1751" s="34"/>
    </row>
    <row r="1752" spans="2:2">
      <c r="B1752" s="34"/>
    </row>
    <row r="1753" spans="2:2">
      <c r="B1753" s="34"/>
    </row>
    <row r="1754" spans="2:2">
      <c r="B1754" s="34"/>
    </row>
    <row r="1755" spans="2:2">
      <c r="B1755" s="34"/>
    </row>
    <row r="1756" spans="2:2">
      <c r="B1756" s="34"/>
    </row>
    <row r="1757" spans="2:2">
      <c r="B1757" s="34"/>
    </row>
    <row r="1758" spans="2:2">
      <c r="B1758" s="34"/>
    </row>
    <row r="1759" spans="2:2">
      <c r="B1759" s="34"/>
    </row>
    <row r="1760" spans="2:2">
      <c r="B1760" s="34"/>
    </row>
    <row r="1761" spans="2:2">
      <c r="B1761" s="34"/>
    </row>
    <row r="1762" spans="2:2">
      <c r="B1762" s="34"/>
    </row>
    <row r="1763" spans="2:2">
      <c r="B1763" s="34"/>
    </row>
    <row r="1764" spans="2:2">
      <c r="B1764" s="34"/>
    </row>
    <row r="1765" spans="2:2">
      <c r="B1765" s="34"/>
    </row>
    <row r="1766" spans="2:2">
      <c r="B1766" s="34"/>
    </row>
    <row r="1767" spans="2:2">
      <c r="B1767" s="34"/>
    </row>
    <row r="1768" spans="2:2">
      <c r="B1768" s="34"/>
    </row>
    <row r="1769" spans="2:2">
      <c r="B1769" s="34"/>
    </row>
    <row r="1770" spans="2:2">
      <c r="B1770" s="34"/>
    </row>
    <row r="1771" spans="2:2">
      <c r="B1771" s="34"/>
    </row>
    <row r="1772" spans="2:2">
      <c r="B1772" s="34"/>
    </row>
    <row r="1773" spans="2:2">
      <c r="B1773" s="34"/>
    </row>
    <row r="1774" spans="2:2">
      <c r="B1774" s="34"/>
    </row>
    <row r="1775" spans="2:2">
      <c r="B1775" s="34"/>
    </row>
    <row r="1776" spans="2:2">
      <c r="B1776" s="34"/>
    </row>
    <row r="1777" spans="2:2">
      <c r="B1777" s="34"/>
    </row>
    <row r="1778" spans="2:2">
      <c r="B1778" s="34"/>
    </row>
    <row r="1779" spans="2:2">
      <c r="B1779" s="34"/>
    </row>
    <row r="1780" spans="2:2">
      <c r="B1780" s="34"/>
    </row>
    <row r="1781" spans="2:2">
      <c r="B1781" s="34"/>
    </row>
    <row r="1782" spans="2:2">
      <c r="B1782" s="34"/>
    </row>
    <row r="1783" spans="2:2">
      <c r="B1783" s="34"/>
    </row>
    <row r="1784" spans="2:2">
      <c r="B1784" s="34"/>
    </row>
    <row r="1785" spans="2:2">
      <c r="B1785" s="34"/>
    </row>
    <row r="1786" spans="2:2">
      <c r="B1786" s="34"/>
    </row>
    <row r="1787" spans="2:2">
      <c r="B1787" s="34"/>
    </row>
    <row r="1788" spans="2:2">
      <c r="B1788" s="34"/>
    </row>
    <row r="1789" spans="2:2">
      <c r="B1789" s="34"/>
    </row>
    <row r="1790" spans="2:2">
      <c r="B1790" s="34"/>
    </row>
    <row r="1791" spans="2:2">
      <c r="B1791" s="34"/>
    </row>
    <row r="1792" spans="2:2">
      <c r="B1792" s="34"/>
    </row>
    <row r="1793" spans="2:2">
      <c r="B1793" s="34"/>
    </row>
    <row r="1794" spans="2:2">
      <c r="B1794" s="34"/>
    </row>
    <row r="1795" spans="2:2">
      <c r="B1795" s="34"/>
    </row>
    <row r="1796" spans="2:2">
      <c r="B1796" s="34"/>
    </row>
    <row r="1797" spans="2:2">
      <c r="B1797" s="34"/>
    </row>
    <row r="1798" spans="2:2">
      <c r="B1798" s="34"/>
    </row>
    <row r="1799" spans="2:2">
      <c r="B1799" s="34"/>
    </row>
    <row r="1800" spans="2:2">
      <c r="B1800" s="34"/>
    </row>
    <row r="1801" spans="2:2">
      <c r="B1801" s="34"/>
    </row>
    <row r="1802" spans="2:2">
      <c r="B1802" s="34"/>
    </row>
    <row r="1803" spans="2:2">
      <c r="B1803" s="34"/>
    </row>
    <row r="1804" spans="2:2">
      <c r="B1804" s="34"/>
    </row>
    <row r="1805" spans="2:2">
      <c r="B1805" s="34"/>
    </row>
    <row r="1806" spans="2:2">
      <c r="B1806" s="34"/>
    </row>
    <row r="1807" spans="2:2">
      <c r="B1807" s="34"/>
    </row>
    <row r="1808" spans="2:2">
      <c r="B1808" s="34"/>
    </row>
    <row r="1809" spans="2:2">
      <c r="B1809" s="34"/>
    </row>
    <row r="1810" spans="2:2">
      <c r="B1810" s="34"/>
    </row>
    <row r="1811" spans="2:2">
      <c r="B1811" s="34"/>
    </row>
    <row r="1812" spans="2:2">
      <c r="B1812" s="34"/>
    </row>
    <row r="1813" spans="2:2">
      <c r="B1813" s="34"/>
    </row>
    <row r="1814" spans="2:2">
      <c r="B1814" s="34"/>
    </row>
    <row r="1815" spans="2:2">
      <c r="B1815" s="34"/>
    </row>
    <row r="1816" spans="2:2">
      <c r="B1816" s="34"/>
    </row>
    <row r="1817" spans="2:2">
      <c r="B1817" s="34"/>
    </row>
    <row r="1818" spans="2:2">
      <c r="B1818" s="34"/>
    </row>
    <row r="1819" spans="2:2">
      <c r="B1819" s="34"/>
    </row>
    <row r="1820" spans="2:2">
      <c r="B1820" s="34"/>
    </row>
    <row r="1821" spans="2:2">
      <c r="B1821" s="34"/>
    </row>
    <row r="1822" spans="2:2">
      <c r="B1822" s="34"/>
    </row>
    <row r="1823" spans="2:2">
      <c r="B1823" s="34"/>
    </row>
    <row r="1824" spans="2:2">
      <c r="B1824" s="34"/>
    </row>
    <row r="1825" spans="2:2">
      <c r="B1825" s="34"/>
    </row>
    <row r="1826" spans="2:2">
      <c r="B1826" s="34"/>
    </row>
    <row r="1827" spans="2:2">
      <c r="B1827" s="34"/>
    </row>
    <row r="1828" spans="2:2">
      <c r="B1828" s="34"/>
    </row>
    <row r="1829" spans="2:2">
      <c r="B1829" s="34"/>
    </row>
    <row r="1830" spans="2:2">
      <c r="B1830" s="34"/>
    </row>
    <row r="1831" spans="2:2">
      <c r="B1831" s="34"/>
    </row>
    <row r="1832" spans="2:2">
      <c r="B1832" s="34"/>
    </row>
    <row r="1833" spans="2:2">
      <c r="B1833" s="34"/>
    </row>
    <row r="1834" spans="2:2">
      <c r="B1834" s="34"/>
    </row>
    <row r="1835" spans="2:2">
      <c r="B1835" s="34"/>
    </row>
    <row r="1836" spans="2:2">
      <c r="B1836" s="34"/>
    </row>
    <row r="1837" spans="2:2">
      <c r="B1837" s="34"/>
    </row>
    <row r="1838" spans="2:2">
      <c r="B1838" s="34"/>
    </row>
    <row r="1839" spans="2:2">
      <c r="B1839" s="34"/>
    </row>
    <row r="1840" spans="2:2">
      <c r="B1840" s="34"/>
    </row>
    <row r="1841" spans="2:2">
      <c r="B1841" s="34"/>
    </row>
    <row r="1842" spans="2:2">
      <c r="B1842" s="34"/>
    </row>
    <row r="1843" spans="2:2">
      <c r="B1843" s="34"/>
    </row>
    <row r="1844" spans="2:2">
      <c r="B1844" s="34"/>
    </row>
    <row r="1845" spans="2:2">
      <c r="B1845" s="34"/>
    </row>
    <row r="1846" spans="2:2">
      <c r="B1846" s="34"/>
    </row>
    <row r="1847" spans="2:2">
      <c r="B1847" s="34"/>
    </row>
    <row r="1848" spans="2:2">
      <c r="B1848" s="34"/>
    </row>
    <row r="1849" spans="2:2">
      <c r="B1849" s="34"/>
    </row>
    <row r="1850" spans="2:2">
      <c r="B1850" s="34"/>
    </row>
    <row r="1851" spans="2:2">
      <c r="B1851" s="34"/>
    </row>
    <row r="1852" spans="2:2">
      <c r="B1852" s="34"/>
    </row>
    <row r="1853" spans="2:2">
      <c r="B1853" s="34"/>
    </row>
    <row r="1854" spans="2:2">
      <c r="B1854" s="34"/>
    </row>
    <row r="1855" spans="2:2">
      <c r="B1855" s="34"/>
    </row>
    <row r="1856" spans="2:2">
      <c r="B1856" s="34"/>
    </row>
    <row r="1857" spans="2:2">
      <c r="B1857" s="34"/>
    </row>
    <row r="1858" spans="2:2">
      <c r="B1858" s="34"/>
    </row>
    <row r="1859" spans="2:2">
      <c r="B1859" s="34"/>
    </row>
    <row r="1860" spans="2:2">
      <c r="B1860" s="34"/>
    </row>
    <row r="1861" spans="2:2">
      <c r="B1861" s="34"/>
    </row>
    <row r="1862" spans="2:2">
      <c r="B1862" s="34"/>
    </row>
    <row r="1863" spans="2:2">
      <c r="B1863" s="34"/>
    </row>
    <row r="1864" spans="2:2">
      <c r="B1864" s="34"/>
    </row>
    <row r="1865" spans="2:2">
      <c r="B1865" s="34"/>
    </row>
    <row r="1866" spans="2:2">
      <c r="B1866" s="34"/>
    </row>
    <row r="1867" spans="2:2">
      <c r="B1867" s="34"/>
    </row>
    <row r="1868" spans="2:2">
      <c r="B1868" s="34"/>
    </row>
    <row r="1869" spans="2:2">
      <c r="B1869" s="34"/>
    </row>
    <row r="1870" spans="2:2">
      <c r="B1870" s="34"/>
    </row>
    <row r="1871" spans="2:2">
      <c r="B1871" s="34"/>
    </row>
    <row r="1872" spans="2:2">
      <c r="B1872" s="34"/>
    </row>
    <row r="1873" spans="2:2">
      <c r="B1873" s="34"/>
    </row>
    <row r="1874" spans="2:2">
      <c r="B1874" s="34"/>
    </row>
    <row r="1875" spans="2:2">
      <c r="B1875" s="34"/>
    </row>
    <row r="1876" spans="2:2">
      <c r="B1876" s="34"/>
    </row>
    <row r="1877" spans="2:2">
      <c r="B1877" s="34"/>
    </row>
    <row r="1878" spans="2:2">
      <c r="B1878" s="34"/>
    </row>
    <row r="1879" spans="2:2">
      <c r="B1879" s="34"/>
    </row>
    <row r="1880" spans="2:2">
      <c r="B1880" s="34"/>
    </row>
    <row r="1881" spans="2:2">
      <c r="B1881" s="34"/>
    </row>
    <row r="1882" spans="2:2">
      <c r="B1882" s="34"/>
    </row>
    <row r="1883" spans="2:2">
      <c r="B1883" s="34"/>
    </row>
    <row r="1884" spans="2:2">
      <c r="B1884" s="34"/>
    </row>
    <row r="1885" spans="2:2">
      <c r="B1885" s="34"/>
    </row>
    <row r="1886" spans="2:2">
      <c r="B1886" s="34"/>
    </row>
    <row r="1887" spans="2:2">
      <c r="B1887" s="34"/>
    </row>
    <row r="1888" spans="2:2">
      <c r="B1888" s="34"/>
    </row>
    <row r="1889" spans="2:2">
      <c r="B1889" s="34"/>
    </row>
    <row r="1890" spans="2:2">
      <c r="B1890" s="34"/>
    </row>
    <row r="1891" spans="2:2">
      <c r="B1891" s="34"/>
    </row>
    <row r="1892" spans="2:2">
      <c r="B1892" s="34"/>
    </row>
    <row r="1893" spans="2:2">
      <c r="B1893" s="34"/>
    </row>
    <row r="1894" spans="2:2">
      <c r="B1894" s="34"/>
    </row>
    <row r="1895" spans="2:2">
      <c r="B1895" s="34"/>
    </row>
    <row r="1896" spans="2:2">
      <c r="B1896" s="34"/>
    </row>
    <row r="1897" spans="2:2">
      <c r="B1897" s="34"/>
    </row>
    <row r="1898" spans="2:2">
      <c r="B1898" s="34"/>
    </row>
    <row r="1899" spans="2:2">
      <c r="B1899" s="34"/>
    </row>
    <row r="1900" spans="2:2">
      <c r="B1900" s="34"/>
    </row>
    <row r="1901" spans="2:2">
      <c r="B1901" s="34"/>
    </row>
    <row r="1902" spans="2:2">
      <c r="B1902" s="34"/>
    </row>
    <row r="1903" spans="2:2">
      <c r="B1903" s="34"/>
    </row>
    <row r="1904" spans="2:2">
      <c r="B1904" s="34"/>
    </row>
    <row r="1905" spans="2:2">
      <c r="B1905" s="34"/>
    </row>
    <row r="1906" spans="2:2">
      <c r="B1906" s="34"/>
    </row>
    <row r="1907" spans="2:2">
      <c r="B1907" s="34"/>
    </row>
    <row r="1908" spans="2:2">
      <c r="B1908" s="34"/>
    </row>
    <row r="1909" spans="2:2">
      <c r="B1909" s="34"/>
    </row>
    <row r="1910" spans="2:2">
      <c r="B1910" s="34"/>
    </row>
    <row r="1911" spans="2:2">
      <c r="B1911" s="34"/>
    </row>
    <row r="1912" spans="2:2">
      <c r="B1912" s="34"/>
    </row>
    <row r="1913" spans="2:2">
      <c r="B1913" s="34"/>
    </row>
    <row r="1914" spans="2:2">
      <c r="B1914" s="34"/>
    </row>
    <row r="1915" spans="2:2">
      <c r="B1915" s="34"/>
    </row>
    <row r="1916" spans="2:2">
      <c r="B1916" s="34"/>
    </row>
    <row r="1917" spans="2:2">
      <c r="B1917" s="34"/>
    </row>
    <row r="1918" spans="2:2">
      <c r="B1918" s="34"/>
    </row>
    <row r="1919" spans="2:2">
      <c r="B1919" s="34"/>
    </row>
    <row r="1920" spans="2:2">
      <c r="B1920" s="34"/>
    </row>
    <row r="1921" spans="2:2">
      <c r="B1921" s="34"/>
    </row>
    <row r="1922" spans="2:2">
      <c r="B1922" s="34"/>
    </row>
    <row r="1923" spans="2:2">
      <c r="B1923" s="34"/>
    </row>
    <row r="1924" spans="2:2">
      <c r="B1924" s="34"/>
    </row>
    <row r="1925" spans="2:2">
      <c r="B1925" s="34"/>
    </row>
    <row r="1926" spans="2:2">
      <c r="B1926" s="34"/>
    </row>
    <row r="1927" spans="2:2">
      <c r="B1927" s="34"/>
    </row>
    <row r="1928" spans="2:2">
      <c r="B1928" s="34"/>
    </row>
    <row r="1929" spans="2:2">
      <c r="B1929" s="34"/>
    </row>
    <row r="1930" spans="2:2">
      <c r="B1930" s="34"/>
    </row>
    <row r="1931" spans="2:2">
      <c r="B1931" s="34"/>
    </row>
    <row r="1932" spans="2:2">
      <c r="B1932" s="34"/>
    </row>
    <row r="1933" spans="2:2">
      <c r="B1933" s="34"/>
    </row>
    <row r="1934" spans="2:2">
      <c r="B1934" s="34"/>
    </row>
    <row r="1935" spans="2:2">
      <c r="B1935" s="34"/>
    </row>
    <row r="1936" spans="2:2">
      <c r="B1936" s="34"/>
    </row>
    <row r="1937" spans="2:2">
      <c r="B1937" s="34"/>
    </row>
    <row r="1938" spans="2:2">
      <c r="B1938" s="34"/>
    </row>
    <row r="1939" spans="2:2">
      <c r="B1939" s="34"/>
    </row>
    <row r="1940" spans="2:2">
      <c r="B1940" s="34"/>
    </row>
    <row r="1941" spans="2:2">
      <c r="B1941" s="34"/>
    </row>
    <row r="1942" spans="2:2">
      <c r="B1942" s="34"/>
    </row>
    <row r="1943" spans="2:2">
      <c r="B1943" s="34"/>
    </row>
    <row r="1944" spans="2:2">
      <c r="B1944" s="34"/>
    </row>
    <row r="1945" spans="2:2">
      <c r="B1945" s="34"/>
    </row>
    <row r="1946" spans="2:2">
      <c r="B1946" s="34"/>
    </row>
    <row r="1947" spans="2:2">
      <c r="B1947" s="34"/>
    </row>
    <row r="1948" spans="2:2">
      <c r="B1948" s="34"/>
    </row>
    <row r="1949" spans="2:2">
      <c r="B1949" s="34"/>
    </row>
    <row r="1950" spans="2:2">
      <c r="B1950" s="34"/>
    </row>
    <row r="1951" spans="2:2">
      <c r="B1951" s="34"/>
    </row>
    <row r="1952" spans="2:2">
      <c r="B1952" s="34"/>
    </row>
    <row r="1953" spans="2:2">
      <c r="B1953" s="34"/>
    </row>
    <row r="1954" spans="2:2">
      <c r="B1954" s="34"/>
    </row>
    <row r="1955" spans="2:2">
      <c r="B1955" s="34"/>
    </row>
    <row r="1956" spans="2:2">
      <c r="B1956" s="34"/>
    </row>
    <row r="1957" spans="2:2">
      <c r="B1957" s="34"/>
    </row>
    <row r="1958" spans="2:2">
      <c r="B1958" s="34"/>
    </row>
    <row r="1959" spans="2:2">
      <c r="B1959" s="34"/>
    </row>
    <row r="1960" spans="2:2">
      <c r="B1960" s="34"/>
    </row>
    <row r="1961" spans="2:2">
      <c r="B1961" s="34"/>
    </row>
    <row r="1962" spans="2:2">
      <c r="B1962" s="34"/>
    </row>
    <row r="1963" spans="2:2">
      <c r="B1963" s="34"/>
    </row>
    <row r="1964" spans="2:2">
      <c r="B1964" s="34"/>
    </row>
    <row r="1965" spans="2:2">
      <c r="B1965" s="34"/>
    </row>
    <row r="1966" spans="2:2">
      <c r="B1966" s="34"/>
    </row>
    <row r="1967" spans="2:2">
      <c r="B1967" s="34"/>
    </row>
    <row r="1968" spans="2:2">
      <c r="B1968" s="34"/>
    </row>
    <row r="1969" spans="2:2">
      <c r="B1969" s="34"/>
    </row>
    <row r="1970" spans="2:2">
      <c r="B1970" s="34"/>
    </row>
    <row r="1971" spans="2:2">
      <c r="B1971" s="34"/>
    </row>
    <row r="1972" spans="2:2">
      <c r="B1972" s="34"/>
    </row>
    <row r="1973" spans="2:2">
      <c r="B1973" s="34"/>
    </row>
    <row r="1974" spans="2:2">
      <c r="B1974" s="34"/>
    </row>
    <row r="1975" spans="2:2">
      <c r="B1975" s="34"/>
    </row>
    <row r="1976" spans="2:2">
      <c r="B1976" s="34"/>
    </row>
    <row r="1977" spans="2:2">
      <c r="B1977" s="34"/>
    </row>
    <row r="1978" spans="2:2">
      <c r="B1978" s="34"/>
    </row>
    <row r="1979" spans="2:2">
      <c r="B1979" s="34"/>
    </row>
    <row r="1980" spans="2:2">
      <c r="B1980" s="34"/>
    </row>
    <row r="1981" spans="2:2">
      <c r="B1981" s="34"/>
    </row>
    <row r="1982" spans="2:2">
      <c r="B1982" s="34"/>
    </row>
    <row r="1983" spans="2:2">
      <c r="B1983" s="34"/>
    </row>
    <row r="1984" spans="2:2">
      <c r="B1984" s="34"/>
    </row>
    <row r="1985" spans="2:2">
      <c r="B1985" s="34"/>
    </row>
    <row r="1986" spans="2:2">
      <c r="B1986" s="34"/>
    </row>
    <row r="1987" spans="2:2">
      <c r="B1987" s="34"/>
    </row>
    <row r="1988" spans="2:2">
      <c r="B1988" s="34"/>
    </row>
    <row r="1989" spans="2:2">
      <c r="B1989" s="34"/>
    </row>
    <row r="1990" spans="2:2">
      <c r="B1990" s="34"/>
    </row>
    <row r="1991" spans="2:2">
      <c r="B1991" s="34"/>
    </row>
    <row r="1992" spans="2:2">
      <c r="B1992" s="34"/>
    </row>
    <row r="1993" spans="2:2">
      <c r="B1993" s="34"/>
    </row>
    <row r="1994" spans="2:2">
      <c r="B1994" s="34"/>
    </row>
    <row r="1995" spans="2:2">
      <c r="B1995" s="34"/>
    </row>
    <row r="1996" spans="2:2">
      <c r="B1996" s="34"/>
    </row>
    <row r="1997" spans="2:2">
      <c r="B1997" s="34"/>
    </row>
    <row r="1998" spans="2:2">
      <c r="B1998" s="34"/>
    </row>
    <row r="1999" spans="2:2">
      <c r="B1999" s="34"/>
    </row>
    <row r="2000" spans="2:2">
      <c r="B2000" s="34"/>
    </row>
    <row r="2001" spans="2:2">
      <c r="B2001" s="34"/>
    </row>
    <row r="2002" spans="2:2">
      <c r="B2002" s="34"/>
    </row>
    <row r="2003" spans="2:2">
      <c r="B2003" s="34"/>
    </row>
    <row r="2004" spans="2:2">
      <c r="B2004" s="34"/>
    </row>
    <row r="2005" spans="2:2">
      <c r="B2005" s="34"/>
    </row>
    <row r="2006" spans="2:2">
      <c r="B2006" s="34"/>
    </row>
    <row r="2007" spans="2:2">
      <c r="B2007" s="34"/>
    </row>
    <row r="2008" spans="2:2">
      <c r="B2008" s="34"/>
    </row>
    <row r="2009" spans="2:2">
      <c r="B2009" s="34"/>
    </row>
    <row r="2010" spans="2:2">
      <c r="B2010" s="34"/>
    </row>
    <row r="2011" spans="2:2">
      <c r="B2011" s="34"/>
    </row>
    <row r="2012" spans="2:2">
      <c r="B2012" s="34"/>
    </row>
    <row r="2013" spans="2:2">
      <c r="B2013" s="34"/>
    </row>
    <row r="2014" spans="2:2">
      <c r="B2014" s="34"/>
    </row>
    <row r="2015" spans="2:2">
      <c r="B2015" s="34"/>
    </row>
    <row r="2016" spans="2:2">
      <c r="B2016" s="34"/>
    </row>
    <row r="2017" spans="2:2">
      <c r="B2017" s="34"/>
    </row>
    <row r="2018" spans="2:2">
      <c r="B2018" s="34"/>
    </row>
    <row r="2019" spans="2:2">
      <c r="B2019" s="34"/>
    </row>
    <row r="2020" spans="2:2">
      <c r="B2020" s="34"/>
    </row>
    <row r="2021" spans="2:2">
      <c r="B2021" s="34"/>
    </row>
    <row r="2022" spans="2:2">
      <c r="B2022" s="34"/>
    </row>
    <row r="2023" spans="2:2">
      <c r="B2023" s="34"/>
    </row>
    <row r="2024" spans="2:2">
      <c r="B2024" s="34"/>
    </row>
    <row r="2025" spans="2:2">
      <c r="B2025" s="34"/>
    </row>
    <row r="2026" spans="2:2">
      <c r="B2026" s="34"/>
    </row>
    <row r="2027" spans="2:2">
      <c r="B2027" s="34"/>
    </row>
    <row r="2028" spans="2:2">
      <c r="B2028" s="34"/>
    </row>
    <row r="2029" spans="2:2">
      <c r="B2029" s="34"/>
    </row>
    <row r="2030" spans="2:2">
      <c r="B2030" s="34"/>
    </row>
    <row r="2031" spans="2:2">
      <c r="B2031" s="34"/>
    </row>
    <row r="2032" spans="2:2">
      <c r="B2032" s="34"/>
    </row>
    <row r="2033" spans="2:2">
      <c r="B2033" s="34"/>
    </row>
    <row r="2034" spans="2:2">
      <c r="B2034" s="34"/>
    </row>
    <row r="2035" spans="2:2">
      <c r="B2035" s="34"/>
    </row>
    <row r="2036" spans="2:2">
      <c r="B2036" s="34"/>
    </row>
    <row r="2037" spans="2:2">
      <c r="B2037" s="34"/>
    </row>
    <row r="2038" spans="2:2">
      <c r="B2038" s="34"/>
    </row>
    <row r="2039" spans="2:2">
      <c r="B2039" s="34"/>
    </row>
    <row r="2040" spans="2:2">
      <c r="B2040" s="34"/>
    </row>
    <row r="2041" spans="2:2">
      <c r="B2041" s="34"/>
    </row>
    <row r="2042" spans="2:2">
      <c r="B2042" s="34"/>
    </row>
    <row r="2043" spans="2:2">
      <c r="B2043" s="34"/>
    </row>
    <row r="2044" spans="2:2">
      <c r="B2044" s="34"/>
    </row>
    <row r="2045" spans="2:2">
      <c r="B2045" s="34"/>
    </row>
    <row r="2046" spans="2:2">
      <c r="B2046" s="34"/>
    </row>
    <row r="2047" spans="2:2">
      <c r="B2047" s="34"/>
    </row>
    <row r="2048" spans="2:2">
      <c r="B2048" s="34"/>
    </row>
    <row r="2049" spans="2:2">
      <c r="B2049" s="34"/>
    </row>
    <row r="2050" spans="2:2">
      <c r="B2050" s="34"/>
    </row>
    <row r="2051" spans="2:2">
      <c r="B2051" s="34"/>
    </row>
    <row r="2052" spans="2:2">
      <c r="B2052" s="34"/>
    </row>
    <row r="2053" spans="2:2">
      <c r="B2053" s="34"/>
    </row>
    <row r="2054" spans="2:2">
      <c r="B2054" s="34"/>
    </row>
    <row r="2055" spans="2:2">
      <c r="B2055" s="34"/>
    </row>
    <row r="2056" spans="2:2">
      <c r="B2056" s="34"/>
    </row>
    <row r="2057" spans="2:2">
      <c r="B2057" s="34"/>
    </row>
    <row r="2058" spans="2:2">
      <c r="B2058" s="34"/>
    </row>
    <row r="2059" spans="2:2">
      <c r="B2059" s="34"/>
    </row>
    <row r="2060" spans="2:2">
      <c r="B2060" s="34"/>
    </row>
    <row r="2061" spans="2:2">
      <c r="B2061" s="34"/>
    </row>
    <row r="2062" spans="2:2">
      <c r="B2062" s="34"/>
    </row>
    <row r="2063" spans="2:2">
      <c r="B2063" s="34"/>
    </row>
    <row r="2064" spans="2:2">
      <c r="B2064" s="34"/>
    </row>
    <row r="2065" spans="2:2">
      <c r="B2065" s="34"/>
    </row>
    <row r="2066" spans="2:2">
      <c r="B2066" s="34"/>
    </row>
    <row r="2067" spans="2:2">
      <c r="B2067" s="34"/>
    </row>
    <row r="2068" spans="2:2">
      <c r="B2068" s="34"/>
    </row>
    <row r="2069" spans="2:2">
      <c r="B2069" s="34"/>
    </row>
    <row r="2070" spans="2:2">
      <c r="B2070" s="34"/>
    </row>
    <row r="2071" spans="2:2">
      <c r="B2071" s="34"/>
    </row>
    <row r="2072" spans="2:2">
      <c r="B2072" s="34"/>
    </row>
    <row r="2073" spans="2:2">
      <c r="B2073" s="34"/>
    </row>
    <row r="2074" spans="2:2">
      <c r="B2074" s="34"/>
    </row>
    <row r="2075" spans="2:2">
      <c r="B2075" s="34"/>
    </row>
    <row r="2076" spans="2:2">
      <c r="B2076" s="34"/>
    </row>
    <row r="2077" spans="2:2">
      <c r="B2077" s="34"/>
    </row>
    <row r="2078" spans="2:2">
      <c r="B2078" s="34"/>
    </row>
    <row r="2079" spans="2:2">
      <c r="B2079" s="34"/>
    </row>
    <row r="2080" spans="2:2">
      <c r="B2080" s="34"/>
    </row>
    <row r="2081" spans="2:2">
      <c r="B2081" s="34"/>
    </row>
    <row r="2082" spans="2:2">
      <c r="B2082" s="34"/>
    </row>
    <row r="2083" spans="2:2">
      <c r="B2083" s="34"/>
    </row>
    <row r="2084" spans="2:2">
      <c r="B2084" s="34"/>
    </row>
    <row r="2085" spans="2:2">
      <c r="B2085" s="34"/>
    </row>
    <row r="2086" spans="2:2">
      <c r="B2086" s="34"/>
    </row>
    <row r="2087" spans="2:2">
      <c r="B2087" s="34"/>
    </row>
    <row r="2088" spans="2:2">
      <c r="B2088" s="34"/>
    </row>
    <row r="2089" spans="2:2">
      <c r="B2089" s="34"/>
    </row>
    <row r="2090" spans="2:2">
      <c r="B2090" s="34"/>
    </row>
    <row r="2091" spans="2:2">
      <c r="B2091" s="34"/>
    </row>
    <row r="2092" spans="2:2">
      <c r="B2092" s="34"/>
    </row>
    <row r="2093" spans="2:2">
      <c r="B2093" s="34"/>
    </row>
    <row r="2094" spans="2:2">
      <c r="B2094" s="34"/>
    </row>
    <row r="2095" spans="2:2">
      <c r="B2095" s="34"/>
    </row>
    <row r="2096" spans="2:2">
      <c r="B2096" s="34"/>
    </row>
    <row r="2097" spans="2:2">
      <c r="B2097" s="34"/>
    </row>
    <row r="2098" spans="2:2">
      <c r="B2098" s="34"/>
    </row>
    <row r="2099" spans="2:2">
      <c r="B2099" s="34"/>
    </row>
    <row r="2100" spans="2:2">
      <c r="B2100" s="34"/>
    </row>
    <row r="2101" spans="2:2">
      <c r="B2101" s="34"/>
    </row>
    <row r="2102" spans="2:2">
      <c r="B2102" s="34"/>
    </row>
    <row r="2103" spans="2:2">
      <c r="B2103" s="34"/>
    </row>
    <row r="2104" spans="2:2">
      <c r="B2104" s="34"/>
    </row>
    <row r="2105" spans="2:2">
      <c r="B2105" s="34"/>
    </row>
    <row r="2106" spans="2:2">
      <c r="B2106" s="34"/>
    </row>
    <row r="2107" spans="2:2">
      <c r="B2107" s="34"/>
    </row>
    <row r="2108" spans="2:2">
      <c r="B2108" s="34"/>
    </row>
    <row r="2109" spans="2:2">
      <c r="B2109" s="34"/>
    </row>
    <row r="2110" spans="2:2">
      <c r="B2110" s="34"/>
    </row>
    <row r="2111" spans="2:2">
      <c r="B2111" s="34"/>
    </row>
    <row r="2112" spans="2:2">
      <c r="B2112" s="34"/>
    </row>
    <row r="2113" spans="2:2">
      <c r="B2113" s="34"/>
    </row>
    <row r="2114" spans="2:2">
      <c r="B2114" s="34"/>
    </row>
    <row r="2115" spans="2:2">
      <c r="B2115" s="34"/>
    </row>
    <row r="2116" spans="2:2">
      <c r="B2116" s="34"/>
    </row>
    <row r="2117" spans="2:2">
      <c r="B2117" s="34"/>
    </row>
    <row r="2118" spans="2:2">
      <c r="B2118" s="34"/>
    </row>
    <row r="2119" spans="2:2">
      <c r="B2119" s="34"/>
    </row>
    <row r="2120" spans="2:2">
      <c r="B2120" s="34"/>
    </row>
    <row r="2121" spans="2:2">
      <c r="B2121" s="34"/>
    </row>
    <row r="2122" spans="2:2">
      <c r="B2122" s="34"/>
    </row>
    <row r="2123" spans="2:2">
      <c r="B2123" s="34"/>
    </row>
    <row r="2124" spans="2:2">
      <c r="B2124" s="34"/>
    </row>
    <row r="2125" spans="2:2">
      <c r="B2125" s="34"/>
    </row>
    <row r="2126" spans="2:2">
      <c r="B2126" s="34"/>
    </row>
    <row r="2127" spans="2:2">
      <c r="B2127" s="34"/>
    </row>
    <row r="2128" spans="2:2">
      <c r="B2128" s="34"/>
    </row>
    <row r="2129" spans="2:2">
      <c r="B2129" s="34"/>
    </row>
    <row r="2130" spans="2:2">
      <c r="B2130" s="34"/>
    </row>
    <row r="2131" spans="2:2">
      <c r="B2131" s="34"/>
    </row>
    <row r="2132" spans="2:2">
      <c r="B2132" s="34"/>
    </row>
    <row r="2133" spans="2:2">
      <c r="B2133" s="34"/>
    </row>
    <row r="2134" spans="2:2">
      <c r="B2134" s="34"/>
    </row>
    <row r="2135" spans="2:2">
      <c r="B2135" s="34"/>
    </row>
    <row r="2136" spans="2:2">
      <c r="B2136" s="34"/>
    </row>
    <row r="2137" spans="2:2">
      <c r="B2137" s="34"/>
    </row>
    <row r="2138" spans="2:2">
      <c r="B2138" s="34"/>
    </row>
    <row r="2139" spans="2:2">
      <c r="B2139" s="34"/>
    </row>
    <row r="2140" spans="2:2">
      <c r="B2140" s="34"/>
    </row>
    <row r="2141" spans="2:2">
      <c r="B2141" s="34"/>
    </row>
    <row r="2142" spans="2:2">
      <c r="B2142" s="34"/>
    </row>
    <row r="2143" spans="2:2">
      <c r="B2143" s="34"/>
    </row>
    <row r="2144" spans="2:2">
      <c r="B2144" s="34"/>
    </row>
    <row r="2145" spans="2:2">
      <c r="B2145" s="34"/>
    </row>
    <row r="2146" spans="2:2">
      <c r="B2146" s="34"/>
    </row>
    <row r="2147" spans="2:2">
      <c r="B2147" s="34"/>
    </row>
    <row r="2148" spans="2:2">
      <c r="B2148" s="34"/>
    </row>
    <row r="2149" spans="2:2">
      <c r="B2149" s="34"/>
    </row>
    <row r="2150" spans="2:2">
      <c r="B2150" s="34"/>
    </row>
    <row r="2151" spans="2:2">
      <c r="B2151" s="34"/>
    </row>
    <row r="2152" spans="2:2">
      <c r="B2152" s="34"/>
    </row>
    <row r="2153" spans="2:2">
      <c r="B2153" s="34"/>
    </row>
    <row r="2154" spans="2:2">
      <c r="B2154" s="34"/>
    </row>
    <row r="2155" spans="2:2">
      <c r="B2155" s="34"/>
    </row>
    <row r="2156" spans="2:2">
      <c r="B2156" s="34"/>
    </row>
    <row r="2157" spans="2:2">
      <c r="B2157" s="34"/>
    </row>
    <row r="2158" spans="2:2">
      <c r="B2158" s="34"/>
    </row>
    <row r="2159" spans="2:2">
      <c r="B2159" s="34"/>
    </row>
    <row r="2160" spans="2:2">
      <c r="B2160" s="34"/>
    </row>
    <row r="2161" spans="2:2">
      <c r="B2161" s="34"/>
    </row>
    <row r="2162" spans="2:2">
      <c r="B2162" s="34"/>
    </row>
    <row r="2163" spans="2:2">
      <c r="B2163" s="34"/>
    </row>
    <row r="2164" spans="2:2">
      <c r="B2164" s="34"/>
    </row>
    <row r="2165" spans="2:2">
      <c r="B2165" s="34"/>
    </row>
    <row r="2166" spans="2:2">
      <c r="B2166" s="34"/>
    </row>
    <row r="2167" spans="2:2">
      <c r="B2167" s="34"/>
    </row>
    <row r="2168" spans="2:2">
      <c r="B2168" s="34"/>
    </row>
    <row r="2169" spans="2:2">
      <c r="B2169" s="34"/>
    </row>
    <row r="2170" spans="2:2">
      <c r="B2170" s="34"/>
    </row>
    <row r="2171" spans="2:2">
      <c r="B2171" s="34"/>
    </row>
    <row r="2172" spans="2:2">
      <c r="B2172" s="34"/>
    </row>
    <row r="2173" spans="2:2">
      <c r="B2173" s="34"/>
    </row>
    <row r="2174" spans="2:2">
      <c r="B2174" s="34"/>
    </row>
    <row r="2175" spans="2:2">
      <c r="B2175" s="34"/>
    </row>
    <row r="2176" spans="2:2">
      <c r="B2176" s="34"/>
    </row>
    <row r="2177" spans="2:2">
      <c r="B2177" s="34"/>
    </row>
    <row r="2178" spans="2:2">
      <c r="B2178" s="34"/>
    </row>
    <row r="2179" spans="2:2">
      <c r="B2179" s="34"/>
    </row>
    <row r="2180" spans="2:2">
      <c r="B2180" s="34"/>
    </row>
    <row r="2181" spans="2:2">
      <c r="B2181" s="34"/>
    </row>
    <row r="2182" spans="2:2">
      <c r="B2182" s="34"/>
    </row>
    <row r="2183" spans="2:2">
      <c r="B2183" s="34"/>
    </row>
    <row r="2184" spans="2:2">
      <c r="B2184" s="34"/>
    </row>
    <row r="2185" spans="2:2">
      <c r="B2185" s="34"/>
    </row>
    <row r="2186" spans="2:2">
      <c r="B2186" s="34"/>
    </row>
    <row r="2187" spans="2:2">
      <c r="B2187" s="34"/>
    </row>
    <row r="2188" spans="2:2">
      <c r="B2188" s="34"/>
    </row>
    <row r="2189" spans="2:2">
      <c r="B2189" s="34"/>
    </row>
    <row r="2190" spans="2:2">
      <c r="B2190" s="34"/>
    </row>
    <row r="2191" spans="2:2">
      <c r="B2191" s="34"/>
    </row>
    <row r="2192" spans="2:2">
      <c r="B2192" s="34"/>
    </row>
    <row r="2193" spans="2:2">
      <c r="B2193" s="34"/>
    </row>
    <row r="2194" spans="2:2">
      <c r="B2194" s="34"/>
    </row>
    <row r="2195" spans="2:2">
      <c r="B2195" s="34"/>
    </row>
    <row r="2196" spans="2:2">
      <c r="B2196" s="34"/>
    </row>
    <row r="2197" spans="2:2">
      <c r="B2197" s="34"/>
    </row>
    <row r="2198" spans="2:2">
      <c r="B2198" s="34"/>
    </row>
    <row r="2199" spans="2:2">
      <c r="B2199" s="34"/>
    </row>
    <row r="2200" spans="2:2">
      <c r="B2200" s="34"/>
    </row>
    <row r="2201" spans="2:2">
      <c r="B2201" s="34"/>
    </row>
    <row r="2202" spans="2:2">
      <c r="B2202" s="34"/>
    </row>
    <row r="2203" spans="2:2">
      <c r="B2203" s="34"/>
    </row>
    <row r="2204" spans="2:2">
      <c r="B2204" s="34"/>
    </row>
    <row r="2205" spans="2:2">
      <c r="B2205" s="34"/>
    </row>
    <row r="2206" spans="2:2">
      <c r="B2206" s="34"/>
    </row>
    <row r="2207" spans="2:2">
      <c r="B2207" s="34"/>
    </row>
    <row r="2208" spans="2:2">
      <c r="B2208" s="34"/>
    </row>
    <row r="2209" spans="2:2">
      <c r="B2209" s="34"/>
    </row>
    <row r="2210" spans="2:2">
      <c r="B2210" s="34"/>
    </row>
    <row r="2211" spans="2:2">
      <c r="B2211" s="34"/>
    </row>
    <row r="2212" spans="2:2">
      <c r="B2212" s="34"/>
    </row>
    <row r="2213" spans="2:2">
      <c r="B2213" s="34"/>
    </row>
    <row r="2214" spans="2:2">
      <c r="B2214" s="34"/>
    </row>
    <row r="2215" spans="2:2">
      <c r="B2215" s="34"/>
    </row>
    <row r="2216" spans="2:2">
      <c r="B2216" s="34"/>
    </row>
    <row r="2217" spans="2:2">
      <c r="B2217" s="34"/>
    </row>
    <row r="2218" spans="2:2">
      <c r="B2218" s="34"/>
    </row>
    <row r="2219" spans="2:2">
      <c r="B2219" s="34"/>
    </row>
    <row r="2220" spans="2:2">
      <c r="B2220" s="34"/>
    </row>
    <row r="2221" spans="2:2">
      <c r="B2221" s="34"/>
    </row>
    <row r="2222" spans="2:2">
      <c r="B2222" s="34"/>
    </row>
    <row r="2223" spans="2:2">
      <c r="B2223" s="34"/>
    </row>
    <row r="2224" spans="2:2">
      <c r="B2224" s="34"/>
    </row>
    <row r="2225" spans="2:2">
      <c r="B2225" s="34"/>
    </row>
    <row r="2226" spans="2:2">
      <c r="B2226" s="34"/>
    </row>
    <row r="2227" spans="2:2">
      <c r="B2227" s="34"/>
    </row>
    <row r="2228" spans="2:2">
      <c r="B2228" s="34"/>
    </row>
    <row r="2229" spans="2:2">
      <c r="B2229" s="34"/>
    </row>
    <row r="2230" spans="2:2">
      <c r="B2230" s="34"/>
    </row>
    <row r="2231" spans="2:2">
      <c r="B2231" s="34"/>
    </row>
    <row r="2232" spans="2:2">
      <c r="B2232" s="34"/>
    </row>
    <row r="2233" spans="2:2">
      <c r="B2233" s="34"/>
    </row>
    <row r="2234" spans="2:2">
      <c r="B2234" s="34"/>
    </row>
    <row r="2235" spans="2:2">
      <c r="B2235" s="34"/>
    </row>
    <row r="2236" spans="2:2">
      <c r="B2236" s="34"/>
    </row>
    <row r="2237" spans="2:2">
      <c r="B2237" s="34"/>
    </row>
    <row r="2238" spans="2:2">
      <c r="B2238" s="34"/>
    </row>
    <row r="2239" spans="2:2">
      <c r="B2239" s="34"/>
    </row>
    <row r="2240" spans="2:2">
      <c r="B2240" s="34"/>
    </row>
    <row r="2241" spans="2:2">
      <c r="B2241" s="34"/>
    </row>
    <row r="2242" spans="2:2">
      <c r="B2242" s="34"/>
    </row>
    <row r="2243" spans="2:2">
      <c r="B2243" s="34"/>
    </row>
    <row r="2244" spans="2:2">
      <c r="B2244" s="34"/>
    </row>
    <row r="2245" spans="2:2">
      <c r="B2245" s="34"/>
    </row>
    <row r="2246" spans="2:2">
      <c r="B2246" s="34"/>
    </row>
    <row r="2247" spans="2:2">
      <c r="B2247" s="34"/>
    </row>
    <row r="2248" spans="2:2">
      <c r="B2248" s="34"/>
    </row>
    <row r="2249" spans="2:2">
      <c r="B2249" s="34"/>
    </row>
    <row r="2250" spans="2:2">
      <c r="B2250" s="34"/>
    </row>
    <row r="2251" spans="2:2">
      <c r="B2251" s="34"/>
    </row>
    <row r="2252" spans="2:2">
      <c r="B2252" s="34"/>
    </row>
    <row r="2253" spans="2:2">
      <c r="B2253" s="34"/>
    </row>
    <row r="2254" spans="2:2">
      <c r="B2254" s="34"/>
    </row>
    <row r="2255" spans="2:2">
      <c r="B2255" s="34"/>
    </row>
    <row r="2256" spans="2:2">
      <c r="B2256" s="34"/>
    </row>
    <row r="2257" spans="2:2">
      <c r="B2257" s="34"/>
    </row>
    <row r="2258" spans="2:2">
      <c r="B2258" s="34"/>
    </row>
    <row r="2259" spans="2:2">
      <c r="B2259" s="34"/>
    </row>
    <row r="2260" spans="2:2">
      <c r="B2260" s="34"/>
    </row>
    <row r="2261" spans="2:2">
      <c r="B2261" s="34"/>
    </row>
    <row r="2262" spans="2:2">
      <c r="B2262" s="34"/>
    </row>
    <row r="2263" spans="2:2">
      <c r="B2263" s="34"/>
    </row>
    <row r="2264" spans="2:2">
      <c r="B2264" s="34"/>
    </row>
    <row r="2265" spans="2:2">
      <c r="B2265" s="34"/>
    </row>
    <row r="2266" spans="2:2">
      <c r="B2266" s="34"/>
    </row>
    <row r="2267" spans="2:2">
      <c r="B2267" s="34"/>
    </row>
    <row r="2268" spans="2:2">
      <c r="B2268" s="34"/>
    </row>
    <row r="2269" spans="2:2">
      <c r="B2269" s="34"/>
    </row>
    <row r="2270" spans="2:2">
      <c r="B2270" s="34"/>
    </row>
    <row r="2271" spans="2:2">
      <c r="B2271" s="34"/>
    </row>
    <row r="2272" spans="2:2">
      <c r="B2272" s="34"/>
    </row>
    <row r="2273" spans="2:2">
      <c r="B2273" s="34"/>
    </row>
    <row r="2274" spans="2:2">
      <c r="B2274" s="34"/>
    </row>
    <row r="2275" spans="2:2">
      <c r="B2275" s="34"/>
    </row>
    <row r="2276" spans="2:2">
      <c r="B2276" s="34"/>
    </row>
    <row r="2277" spans="2:2">
      <c r="B2277" s="34"/>
    </row>
    <row r="2278" spans="2:2">
      <c r="B2278" s="34"/>
    </row>
    <row r="2279" spans="2:2">
      <c r="B2279" s="34"/>
    </row>
    <row r="2280" spans="2:2">
      <c r="B2280" s="34"/>
    </row>
    <row r="2281" spans="2:2">
      <c r="B2281" s="34"/>
    </row>
    <row r="2282" spans="2:2">
      <c r="B2282" s="34"/>
    </row>
    <row r="2283" spans="2:2">
      <c r="B2283" s="34"/>
    </row>
    <row r="2284" spans="2:2">
      <c r="B2284" s="34"/>
    </row>
    <row r="2285" spans="2:2">
      <c r="B2285" s="34"/>
    </row>
    <row r="2286" spans="2:2">
      <c r="B2286" s="34"/>
    </row>
    <row r="2287" spans="2:2">
      <c r="B2287" s="34"/>
    </row>
    <row r="2288" spans="2:2">
      <c r="B2288" s="34"/>
    </row>
    <row r="2289" spans="2:2">
      <c r="B2289" s="34"/>
    </row>
    <row r="2290" spans="2:2">
      <c r="B2290" s="34"/>
    </row>
    <row r="2291" spans="2:2">
      <c r="B2291" s="34"/>
    </row>
    <row r="2292" spans="2:2">
      <c r="B2292" s="34"/>
    </row>
    <row r="2293" spans="2:2">
      <c r="B2293" s="34"/>
    </row>
    <row r="2294" spans="2:2">
      <c r="B2294" s="34"/>
    </row>
    <row r="2295" spans="2:2">
      <c r="B2295" s="34"/>
    </row>
    <row r="2296" spans="2:2">
      <c r="B2296" s="34"/>
    </row>
    <row r="2297" spans="2:2">
      <c r="B2297" s="34"/>
    </row>
    <row r="2298" spans="2:2">
      <c r="B2298" s="34"/>
    </row>
    <row r="2299" spans="2:2">
      <c r="B2299" s="34"/>
    </row>
    <row r="2300" spans="2:2">
      <c r="B2300" s="34"/>
    </row>
    <row r="2301" spans="2:2">
      <c r="B2301" s="34"/>
    </row>
    <row r="2302" spans="2:2">
      <c r="B2302" s="34"/>
    </row>
    <row r="2303" spans="2:2">
      <c r="B2303" s="34"/>
    </row>
    <row r="2304" spans="2:2">
      <c r="B2304" s="34"/>
    </row>
    <row r="2305" spans="2:2">
      <c r="B2305" s="34"/>
    </row>
    <row r="2306" spans="2:2">
      <c r="B2306" s="34"/>
    </row>
    <row r="2307" spans="2:2">
      <c r="B2307" s="34"/>
    </row>
    <row r="2308" spans="2:2">
      <c r="B2308" s="34"/>
    </row>
    <row r="2309" spans="2:2">
      <c r="B2309" s="34"/>
    </row>
    <row r="2310" spans="2:2">
      <c r="B2310" s="34"/>
    </row>
    <row r="2311" spans="2:2">
      <c r="B2311" s="34"/>
    </row>
    <row r="2312" spans="2:2">
      <c r="B2312" s="34"/>
    </row>
    <row r="2313" spans="2:2">
      <c r="B2313" s="34"/>
    </row>
    <row r="2314" spans="2:2">
      <c r="B2314" s="34"/>
    </row>
    <row r="2315" spans="2:2">
      <c r="B2315" s="34"/>
    </row>
    <row r="2316" spans="2:2">
      <c r="B2316" s="34"/>
    </row>
    <row r="2317" spans="2:2">
      <c r="B2317" s="34"/>
    </row>
    <row r="2318" spans="2:2">
      <c r="B2318" s="34"/>
    </row>
    <row r="2319" spans="2:2">
      <c r="B2319" s="34"/>
    </row>
    <row r="2320" spans="2:2">
      <c r="B2320" s="34"/>
    </row>
    <row r="2321" spans="2:2">
      <c r="B2321" s="34"/>
    </row>
    <row r="2322" spans="2:2">
      <c r="B2322" s="34"/>
    </row>
    <row r="2323" spans="2:2">
      <c r="B2323" s="34"/>
    </row>
    <row r="2324" spans="2:2">
      <c r="B2324" s="34"/>
    </row>
    <row r="2325" spans="2:2">
      <c r="B2325" s="34"/>
    </row>
    <row r="2326" spans="2:2">
      <c r="B2326" s="34"/>
    </row>
    <row r="2327" spans="2:2">
      <c r="B2327" s="34"/>
    </row>
    <row r="2328" spans="2:2">
      <c r="B2328" s="34"/>
    </row>
    <row r="2329" spans="2:2">
      <c r="B2329" s="34"/>
    </row>
    <row r="2330" spans="2:2">
      <c r="B2330" s="34"/>
    </row>
    <row r="2331" spans="2:2">
      <c r="B2331" s="34"/>
    </row>
    <row r="2332" spans="2:2">
      <c r="B2332" s="34"/>
    </row>
    <row r="2333" spans="2:2">
      <c r="B2333" s="34"/>
    </row>
    <row r="2334" spans="2:2">
      <c r="B2334" s="34"/>
    </row>
    <row r="2335" spans="2:2">
      <c r="B2335" s="34"/>
    </row>
    <row r="2336" spans="2:2">
      <c r="B2336" s="34"/>
    </row>
    <row r="2337" spans="2:2">
      <c r="B2337" s="34"/>
    </row>
    <row r="2338" spans="2:2">
      <c r="B2338" s="34"/>
    </row>
    <row r="2339" spans="2:2">
      <c r="B2339" s="34"/>
    </row>
    <row r="2340" spans="2:2">
      <c r="B2340" s="34"/>
    </row>
    <row r="2341" spans="2:2">
      <c r="B2341" s="34"/>
    </row>
    <row r="2342" spans="2:2">
      <c r="B2342" s="34"/>
    </row>
    <row r="2343" spans="2:2">
      <c r="B2343" s="34"/>
    </row>
    <row r="2344" spans="2:2">
      <c r="B2344" s="34"/>
    </row>
    <row r="2345" spans="2:2">
      <c r="B2345" s="34"/>
    </row>
    <row r="2346" spans="2:2">
      <c r="B2346" s="34"/>
    </row>
    <row r="2347" spans="2:2">
      <c r="B2347" s="34"/>
    </row>
    <row r="2348" spans="2:2">
      <c r="B2348" s="34"/>
    </row>
    <row r="2349" spans="2:2">
      <c r="B2349" s="34"/>
    </row>
    <row r="2350" spans="2:2">
      <c r="B2350" s="34"/>
    </row>
    <row r="2351" spans="2:2">
      <c r="B2351" s="34"/>
    </row>
    <row r="2352" spans="2:2">
      <c r="B2352" s="34"/>
    </row>
    <row r="2353" spans="2:2">
      <c r="B2353" s="34"/>
    </row>
    <row r="2354" spans="2:2">
      <c r="B2354" s="34"/>
    </row>
    <row r="2355" spans="2:2">
      <c r="B2355" s="34"/>
    </row>
    <row r="2356" spans="2:2">
      <c r="B2356" s="34"/>
    </row>
    <row r="2357" spans="2:2">
      <c r="B2357" s="34"/>
    </row>
    <row r="2358" spans="2:2">
      <c r="B2358" s="34"/>
    </row>
    <row r="2359" spans="2:2">
      <c r="B2359" s="34"/>
    </row>
    <row r="2360" spans="2:2">
      <c r="B2360" s="34"/>
    </row>
    <row r="2361" spans="2:2">
      <c r="B2361" s="34"/>
    </row>
    <row r="2362" spans="2:2">
      <c r="B2362" s="34"/>
    </row>
    <row r="2363" spans="2:2">
      <c r="B2363" s="34"/>
    </row>
    <row r="2364" spans="2:2">
      <c r="B2364" s="34"/>
    </row>
    <row r="2365" spans="2:2">
      <c r="B2365" s="34"/>
    </row>
    <row r="2366" spans="2:2">
      <c r="B2366" s="34"/>
    </row>
    <row r="2367" spans="2:2">
      <c r="B2367" s="34"/>
    </row>
    <row r="2368" spans="2:2">
      <c r="B2368" s="34"/>
    </row>
    <row r="2369" spans="2:2">
      <c r="B2369" s="34"/>
    </row>
    <row r="2370" spans="2:2">
      <c r="B2370" s="34"/>
    </row>
    <row r="2371" spans="2:2">
      <c r="B2371" s="34"/>
    </row>
    <row r="2372" spans="2:2">
      <c r="B2372" s="34"/>
    </row>
    <row r="2373" spans="2:2">
      <c r="B2373" s="34"/>
    </row>
    <row r="2374" spans="2:2">
      <c r="B2374" s="34"/>
    </row>
    <row r="2375" spans="2:2">
      <c r="B2375" s="34"/>
    </row>
    <row r="2376" spans="2:2">
      <c r="B2376" s="34"/>
    </row>
    <row r="2377" spans="2:2">
      <c r="B2377" s="34"/>
    </row>
    <row r="2378" spans="2:2">
      <c r="B2378" s="34"/>
    </row>
    <row r="2379" spans="2:2">
      <c r="B2379" s="34"/>
    </row>
    <row r="2380" spans="2:2">
      <c r="B2380" s="34"/>
    </row>
    <row r="2381" spans="2:2">
      <c r="B2381" s="34"/>
    </row>
    <row r="2382" spans="2:2">
      <c r="B2382" s="34"/>
    </row>
    <row r="2383" spans="2:2">
      <c r="B2383" s="34"/>
    </row>
    <row r="2384" spans="2:2">
      <c r="B2384" s="34"/>
    </row>
    <row r="2385" spans="2:2">
      <c r="B2385" s="34"/>
    </row>
    <row r="2386" spans="2:2">
      <c r="B2386" s="34"/>
    </row>
    <row r="2387" spans="2:2">
      <c r="B2387" s="34"/>
    </row>
    <row r="2388" spans="2:2">
      <c r="B2388" s="34"/>
    </row>
    <row r="2389" spans="2:2">
      <c r="B2389" s="34"/>
    </row>
    <row r="2390" spans="2:2">
      <c r="B2390" s="34"/>
    </row>
    <row r="2391" spans="2:2">
      <c r="B2391" s="34"/>
    </row>
    <row r="2392" spans="2:2">
      <c r="B2392" s="34"/>
    </row>
    <row r="2393" spans="2:2">
      <c r="B2393" s="34"/>
    </row>
    <row r="2394" spans="2:2">
      <c r="B2394" s="34"/>
    </row>
    <row r="2395" spans="2:2">
      <c r="B2395" s="34"/>
    </row>
    <row r="2396" spans="2:2">
      <c r="B2396" s="34"/>
    </row>
    <row r="2397" spans="2:2">
      <c r="B2397" s="34"/>
    </row>
    <row r="2398" spans="2:2">
      <c r="B2398" s="34"/>
    </row>
    <row r="2399" spans="2:2">
      <c r="B2399" s="34"/>
    </row>
    <row r="2400" spans="2:2">
      <c r="B2400" s="34"/>
    </row>
    <row r="2401" spans="2:2">
      <c r="B2401" s="34"/>
    </row>
    <row r="2402" spans="2:2">
      <c r="B2402" s="34"/>
    </row>
    <row r="2403" spans="2:2">
      <c r="B2403" s="34"/>
    </row>
    <row r="2404" spans="2:2">
      <c r="B2404" s="34"/>
    </row>
    <row r="2405" spans="2:2">
      <c r="B2405" s="34"/>
    </row>
    <row r="2406" spans="2:2">
      <c r="B2406" s="34"/>
    </row>
    <row r="2407" spans="2:2">
      <c r="B2407" s="34"/>
    </row>
    <row r="2408" spans="2:2">
      <c r="B2408" s="34"/>
    </row>
    <row r="2409" spans="2:2">
      <c r="B2409" s="34"/>
    </row>
    <row r="2410" spans="2:2">
      <c r="B2410" s="34"/>
    </row>
    <row r="2411" spans="2:2">
      <c r="B2411" s="34"/>
    </row>
    <row r="2412" spans="2:2">
      <c r="B2412" s="34"/>
    </row>
    <row r="2413" spans="2:2">
      <c r="B2413" s="34"/>
    </row>
    <row r="2414" spans="2:2">
      <c r="B2414" s="34"/>
    </row>
    <row r="2415" spans="2:2">
      <c r="B2415" s="34"/>
    </row>
    <row r="2416" spans="2:2">
      <c r="B2416" s="34"/>
    </row>
    <row r="2417" spans="2:2">
      <c r="B2417" s="34"/>
    </row>
    <row r="2418" spans="2:2">
      <c r="B2418" s="34"/>
    </row>
    <row r="2419" spans="2:2">
      <c r="B2419" s="34"/>
    </row>
    <row r="2420" spans="2:2">
      <c r="B2420" s="34"/>
    </row>
    <row r="2421" spans="2:2">
      <c r="B2421" s="34"/>
    </row>
    <row r="2422" spans="2:2">
      <c r="B2422" s="34"/>
    </row>
    <row r="2423" spans="2:2">
      <c r="B2423" s="34"/>
    </row>
    <row r="2424" spans="2:2">
      <c r="B2424" s="34"/>
    </row>
    <row r="2425" spans="2:2">
      <c r="B2425" s="34"/>
    </row>
    <row r="2426" spans="2:2">
      <c r="B2426" s="34"/>
    </row>
    <row r="2427" spans="2:2">
      <c r="B2427" s="34"/>
    </row>
    <row r="2428" spans="2:2">
      <c r="B2428" s="34"/>
    </row>
    <row r="2429" spans="2:2">
      <c r="B2429" s="34"/>
    </row>
    <row r="2430" spans="2:2">
      <c r="B2430" s="34"/>
    </row>
    <row r="2431" spans="2:2">
      <c r="B2431" s="34"/>
    </row>
    <row r="2432" spans="2:2">
      <c r="B2432" s="34"/>
    </row>
    <row r="2433" spans="2:2">
      <c r="B2433" s="34"/>
    </row>
    <row r="2434" spans="2:2">
      <c r="B2434" s="34"/>
    </row>
    <row r="2435" spans="2:2">
      <c r="B2435" s="34"/>
    </row>
    <row r="2436" spans="2:2">
      <c r="B2436" s="34"/>
    </row>
    <row r="2437" spans="2:2">
      <c r="B2437" s="34"/>
    </row>
    <row r="2438" spans="2:2">
      <c r="B2438" s="34"/>
    </row>
    <row r="2439" spans="2:2">
      <c r="B2439" s="34"/>
    </row>
    <row r="2440" spans="2:2">
      <c r="B2440" s="34"/>
    </row>
    <row r="2441" spans="2:2">
      <c r="B2441" s="34"/>
    </row>
    <row r="2442" spans="2:2">
      <c r="B2442" s="34"/>
    </row>
    <row r="2443" spans="2:2">
      <c r="B2443" s="34"/>
    </row>
    <row r="2444" spans="2:2">
      <c r="B2444" s="34"/>
    </row>
    <row r="2445" spans="2:2">
      <c r="B2445" s="34"/>
    </row>
    <row r="2446" spans="2:2">
      <c r="B2446" s="34"/>
    </row>
    <row r="2447" spans="2:2">
      <c r="B2447" s="34"/>
    </row>
    <row r="2448" spans="2:2">
      <c r="B2448" s="34"/>
    </row>
    <row r="2449" spans="2:2">
      <c r="B2449" s="34"/>
    </row>
    <row r="2450" spans="2:2">
      <c r="B2450" s="34"/>
    </row>
    <row r="2451" spans="2:2">
      <c r="B2451" s="34"/>
    </row>
    <row r="2452" spans="2:2">
      <c r="B2452" s="34"/>
    </row>
    <row r="2453" spans="2:2">
      <c r="B2453" s="34"/>
    </row>
    <row r="2454" spans="2:2">
      <c r="B2454" s="34"/>
    </row>
    <row r="2455" spans="2:2">
      <c r="B2455" s="34"/>
    </row>
    <row r="2456" spans="2:2">
      <c r="B2456" s="34"/>
    </row>
    <row r="2457" spans="2:2">
      <c r="B2457" s="34"/>
    </row>
    <row r="2458" spans="2:2">
      <c r="B2458" s="34"/>
    </row>
    <row r="2459" spans="2:2">
      <c r="B2459" s="34"/>
    </row>
    <row r="2460" spans="2:2">
      <c r="B2460" s="34"/>
    </row>
    <row r="2461" spans="2:2">
      <c r="B2461" s="34"/>
    </row>
    <row r="2462" spans="2:2">
      <c r="B2462" s="34"/>
    </row>
    <row r="2463" spans="2:2">
      <c r="B2463" s="34"/>
    </row>
    <row r="2464" spans="2:2">
      <c r="B2464" s="34"/>
    </row>
    <row r="2465" spans="2:2">
      <c r="B2465" s="34"/>
    </row>
    <row r="2466" spans="2:2">
      <c r="B2466" s="34"/>
    </row>
    <row r="2467" spans="2:2">
      <c r="B2467" s="34"/>
    </row>
    <row r="2468" spans="2:2">
      <c r="B2468" s="34"/>
    </row>
    <row r="2469" spans="2:2">
      <c r="B2469" s="34"/>
    </row>
    <row r="2470" spans="2:2">
      <c r="B2470" s="34"/>
    </row>
    <row r="2471" spans="2:2">
      <c r="B2471" s="34"/>
    </row>
    <row r="2472" spans="2:2">
      <c r="B2472" s="34"/>
    </row>
    <row r="2473" spans="2:2">
      <c r="B2473" s="34"/>
    </row>
    <row r="2474" spans="2:2">
      <c r="B2474" s="34"/>
    </row>
    <row r="2475" spans="2:2">
      <c r="B2475" s="34"/>
    </row>
    <row r="2476" spans="2:2">
      <c r="B2476" s="34"/>
    </row>
    <row r="2477" spans="2:2">
      <c r="B2477" s="34"/>
    </row>
    <row r="2478" spans="2:2">
      <c r="B2478" s="34"/>
    </row>
    <row r="2479" spans="2:2">
      <c r="B2479" s="34"/>
    </row>
    <row r="2480" spans="2:2">
      <c r="B2480" s="34"/>
    </row>
    <row r="2481" spans="2:2">
      <c r="B2481" s="34"/>
    </row>
    <row r="2482" spans="2:2">
      <c r="B2482" s="34"/>
    </row>
    <row r="2483" spans="2:2">
      <c r="B2483" s="34"/>
    </row>
    <row r="2484" spans="2:2">
      <c r="B2484" s="34"/>
    </row>
    <row r="2485" spans="2:2">
      <c r="B2485" s="34"/>
    </row>
    <row r="2486" spans="2:2">
      <c r="B2486" s="34"/>
    </row>
    <row r="2487" spans="2:2">
      <c r="B2487" s="34"/>
    </row>
    <row r="2488" spans="2:2">
      <c r="B2488" s="34"/>
    </row>
    <row r="2489" spans="2:2">
      <c r="B2489" s="34"/>
    </row>
    <row r="2490" spans="2:2">
      <c r="B2490" s="34"/>
    </row>
    <row r="2491" spans="2:2">
      <c r="B2491" s="34"/>
    </row>
    <row r="2492" spans="2:2">
      <c r="B2492" s="34"/>
    </row>
    <row r="2493" spans="2:2">
      <c r="B2493" s="34"/>
    </row>
    <row r="2494" spans="2:2">
      <c r="B2494" s="34"/>
    </row>
    <row r="2495" spans="2:2">
      <c r="B2495" s="34"/>
    </row>
    <row r="2496" spans="2:2">
      <c r="B2496" s="34"/>
    </row>
    <row r="2497" spans="2:2">
      <c r="B2497" s="34"/>
    </row>
    <row r="2498" spans="2:2">
      <c r="B2498" s="34"/>
    </row>
    <row r="2499" spans="2:2">
      <c r="B2499" s="34"/>
    </row>
    <row r="2500" spans="2:2">
      <c r="B2500" s="34"/>
    </row>
    <row r="2501" spans="2:2">
      <c r="B2501" s="34"/>
    </row>
    <row r="2502" spans="2:2">
      <c r="B2502" s="34"/>
    </row>
    <row r="2503" spans="2:2">
      <c r="B2503" s="34"/>
    </row>
    <row r="2504" spans="2:2">
      <c r="B2504" s="34"/>
    </row>
    <row r="2505" spans="2:2">
      <c r="B2505" s="34"/>
    </row>
    <row r="2506" spans="2:2">
      <c r="B2506" s="34"/>
    </row>
    <row r="2507" spans="2:2">
      <c r="B2507" s="34"/>
    </row>
    <row r="2508" spans="2:2">
      <c r="B2508" s="34"/>
    </row>
    <row r="2509" spans="2:2">
      <c r="B2509" s="34"/>
    </row>
    <row r="2510" spans="2:2">
      <c r="B2510" s="34"/>
    </row>
    <row r="2511" spans="2:2">
      <c r="B2511" s="34"/>
    </row>
    <row r="2512" spans="2:2">
      <c r="B2512" s="34"/>
    </row>
    <row r="2513" spans="2:2">
      <c r="B2513" s="34"/>
    </row>
    <row r="2514" spans="2:2">
      <c r="B2514" s="34"/>
    </row>
    <row r="2515" spans="2:2">
      <c r="B2515" s="34"/>
    </row>
    <row r="2516" spans="2:2">
      <c r="B2516" s="34"/>
    </row>
    <row r="2517" spans="2:2">
      <c r="B2517" s="34"/>
    </row>
    <row r="2518" spans="2:2">
      <c r="B2518" s="34"/>
    </row>
    <row r="2519" spans="2:2">
      <c r="B2519" s="34"/>
    </row>
    <row r="2520" spans="2:2">
      <c r="B2520" s="34"/>
    </row>
    <row r="2521" spans="2:2">
      <c r="B2521" s="34"/>
    </row>
    <row r="2522" spans="2:2">
      <c r="B2522" s="34"/>
    </row>
    <row r="2523" spans="2:2">
      <c r="B2523" s="34"/>
    </row>
    <row r="2524" spans="2:2">
      <c r="B2524" s="34"/>
    </row>
    <row r="2525" spans="2:2">
      <c r="B2525" s="34"/>
    </row>
    <row r="2526" spans="2:2">
      <c r="B2526" s="34"/>
    </row>
    <row r="2527" spans="2:2">
      <c r="B2527" s="34"/>
    </row>
    <row r="2528" spans="2:2">
      <c r="B2528" s="34"/>
    </row>
    <row r="2529" spans="2:2">
      <c r="B2529" s="34"/>
    </row>
    <row r="2530" spans="2:2">
      <c r="B2530" s="34"/>
    </row>
    <row r="2531" spans="2:2">
      <c r="B2531" s="34"/>
    </row>
    <row r="2532" spans="2:2">
      <c r="B2532" s="34"/>
    </row>
    <row r="2533" spans="2:2">
      <c r="B2533" s="34"/>
    </row>
    <row r="2534" spans="2:2">
      <c r="B2534" s="34"/>
    </row>
    <row r="2535" spans="2:2">
      <c r="B2535" s="34"/>
    </row>
    <row r="2536" spans="2:2">
      <c r="B2536" s="34"/>
    </row>
    <row r="2537" spans="2:2">
      <c r="B2537" s="34"/>
    </row>
    <row r="2538" spans="2:2">
      <c r="B2538" s="34"/>
    </row>
    <row r="2539" spans="2:2">
      <c r="B2539" s="34"/>
    </row>
    <row r="2540" spans="2:2">
      <c r="B2540" s="34"/>
    </row>
    <row r="2541" spans="2:2">
      <c r="B2541" s="34"/>
    </row>
    <row r="2542" spans="2:2">
      <c r="B2542" s="34"/>
    </row>
    <row r="2543" spans="2:2">
      <c r="B2543" s="34"/>
    </row>
    <row r="2544" spans="2:2">
      <c r="B2544" s="34"/>
    </row>
    <row r="2545" spans="2:2">
      <c r="B2545" s="34"/>
    </row>
    <row r="2546" spans="2:2">
      <c r="B2546" s="34"/>
    </row>
    <row r="2547" spans="2:2">
      <c r="B2547" s="34"/>
    </row>
    <row r="2548" spans="2:2">
      <c r="B2548" s="34"/>
    </row>
    <row r="2549" spans="2:2">
      <c r="B2549" s="34"/>
    </row>
    <row r="2550" spans="2:2">
      <c r="B2550" s="34"/>
    </row>
    <row r="2551" spans="2:2">
      <c r="B2551" s="34"/>
    </row>
    <row r="2552" spans="2:2">
      <c r="B2552" s="34"/>
    </row>
    <row r="2553" spans="2:2">
      <c r="B2553" s="34"/>
    </row>
    <row r="2554" spans="2:2">
      <c r="B2554" s="34"/>
    </row>
    <row r="2555" spans="2:2">
      <c r="B2555" s="34"/>
    </row>
    <row r="2556" spans="2:2">
      <c r="B2556" s="34"/>
    </row>
    <row r="2557" spans="2:2">
      <c r="B2557" s="34"/>
    </row>
    <row r="2558" spans="2:2">
      <c r="B2558" s="34"/>
    </row>
    <row r="2559" spans="2:2">
      <c r="B2559" s="34"/>
    </row>
    <row r="2560" spans="2:2">
      <c r="B2560" s="34"/>
    </row>
    <row r="2561" spans="2:2">
      <c r="B2561" s="34"/>
    </row>
    <row r="2562" spans="2:2">
      <c r="B2562" s="34"/>
    </row>
    <row r="2563" spans="2:2">
      <c r="B2563" s="34"/>
    </row>
    <row r="2564" spans="2:2">
      <c r="B2564" s="34"/>
    </row>
    <row r="2565" spans="2:2">
      <c r="B2565" s="34"/>
    </row>
    <row r="2566" spans="2:2">
      <c r="B2566" s="34"/>
    </row>
    <row r="2567" spans="2:2">
      <c r="B2567" s="34"/>
    </row>
    <row r="2568" spans="2:2">
      <c r="B2568" s="34"/>
    </row>
    <row r="2569" spans="2:2">
      <c r="B2569" s="34"/>
    </row>
    <row r="2570" spans="2:2">
      <c r="B2570" s="34"/>
    </row>
    <row r="2571" spans="2:2">
      <c r="B2571" s="34"/>
    </row>
    <row r="2572" spans="2:2">
      <c r="B2572" s="34"/>
    </row>
    <row r="2573" spans="2:2">
      <c r="B2573" s="34"/>
    </row>
    <row r="2574" spans="2:2">
      <c r="B2574" s="34"/>
    </row>
    <row r="2575" spans="2:2">
      <c r="B2575" s="34"/>
    </row>
    <row r="2576" spans="2:2">
      <c r="B2576" s="34"/>
    </row>
    <row r="2577" spans="2:2">
      <c r="B2577" s="34"/>
    </row>
    <row r="2578" spans="2:2">
      <c r="B2578" s="34"/>
    </row>
    <row r="2579" spans="2:2">
      <c r="B2579" s="34"/>
    </row>
    <row r="2580" spans="2:2">
      <c r="B2580" s="34"/>
    </row>
    <row r="2581" spans="2:2">
      <c r="B2581" s="34"/>
    </row>
    <row r="2582" spans="2:2">
      <c r="B2582" s="34"/>
    </row>
    <row r="2583" spans="2:2">
      <c r="B2583" s="34"/>
    </row>
    <row r="2584" spans="2:2">
      <c r="B2584" s="34"/>
    </row>
    <row r="2585" spans="2:2">
      <c r="B2585" s="34"/>
    </row>
    <row r="2586" spans="2:2">
      <c r="B2586" s="34"/>
    </row>
    <row r="2587" spans="2:2">
      <c r="B2587" s="34"/>
    </row>
    <row r="2588" spans="2:2">
      <c r="B2588" s="34"/>
    </row>
    <row r="2589" spans="2:2">
      <c r="B2589" s="34"/>
    </row>
    <row r="2590" spans="2:2">
      <c r="B2590" s="34"/>
    </row>
    <row r="2591" spans="2:2">
      <c r="B2591" s="34"/>
    </row>
    <row r="2592" spans="2:2">
      <c r="B2592" s="34"/>
    </row>
    <row r="2593" spans="2:2">
      <c r="B2593" s="34"/>
    </row>
    <row r="2594" spans="2:2">
      <c r="B2594" s="34"/>
    </row>
    <row r="2595" spans="2:2">
      <c r="B2595" s="34"/>
    </row>
    <row r="2596" spans="2:2">
      <c r="B2596" s="34"/>
    </row>
    <row r="2597" spans="2:2">
      <c r="B2597" s="34"/>
    </row>
    <row r="2598" spans="2:2">
      <c r="B2598" s="34"/>
    </row>
    <row r="2599" spans="2:2">
      <c r="B2599" s="34"/>
    </row>
    <row r="2600" spans="2:2">
      <c r="B2600" s="34"/>
    </row>
    <row r="2601" spans="2:2">
      <c r="B2601" s="34"/>
    </row>
    <row r="2602" spans="2:2">
      <c r="B2602" s="34"/>
    </row>
    <row r="2603" spans="2:2">
      <c r="B2603" s="34"/>
    </row>
    <row r="2604" spans="2:2">
      <c r="B2604" s="34"/>
    </row>
    <row r="2605" spans="2:2">
      <c r="B2605" s="34"/>
    </row>
    <row r="2606" spans="2:2">
      <c r="B2606" s="34"/>
    </row>
    <row r="2607" spans="2:2">
      <c r="B2607" s="34"/>
    </row>
    <row r="2608" spans="2:2">
      <c r="B2608" s="34"/>
    </row>
    <row r="2609" spans="2:2">
      <c r="B2609" s="34"/>
    </row>
    <row r="2610" spans="2:2">
      <c r="B2610" s="34"/>
    </row>
    <row r="2611" spans="2:2">
      <c r="B2611" s="34"/>
    </row>
    <row r="2612" spans="2:2">
      <c r="B2612" s="34"/>
    </row>
    <row r="2613" spans="2:2">
      <c r="B2613" s="34"/>
    </row>
    <row r="2614" spans="2:2">
      <c r="B2614" s="34"/>
    </row>
    <row r="2615" spans="2:2">
      <c r="B2615" s="34"/>
    </row>
    <row r="2616" spans="2:2">
      <c r="B2616" s="34"/>
    </row>
    <row r="2617" spans="2:2">
      <c r="B2617" s="34"/>
    </row>
    <row r="2618" spans="2:2">
      <c r="B2618" s="34"/>
    </row>
    <row r="2619" spans="2:2">
      <c r="B2619" s="34"/>
    </row>
    <row r="2620" spans="2:2">
      <c r="B2620" s="34"/>
    </row>
    <row r="2621" spans="2:2">
      <c r="B2621" s="34"/>
    </row>
    <row r="2622" spans="2:2">
      <c r="B2622" s="34"/>
    </row>
    <row r="2623" spans="2:2">
      <c r="B2623" s="34"/>
    </row>
    <row r="2624" spans="2:2">
      <c r="B2624" s="34"/>
    </row>
    <row r="2625" spans="2:2">
      <c r="B2625" s="34"/>
    </row>
    <row r="2626" spans="2:2">
      <c r="B2626" s="34"/>
    </row>
    <row r="2627" spans="2:2">
      <c r="B2627" s="34"/>
    </row>
    <row r="2628" spans="2:2">
      <c r="B2628" s="34"/>
    </row>
    <row r="2629" spans="2:2">
      <c r="B2629" s="34"/>
    </row>
    <row r="2630" spans="2:2">
      <c r="B2630" s="34"/>
    </row>
    <row r="2631" spans="2:2">
      <c r="B2631" s="34"/>
    </row>
    <row r="2632" spans="2:2">
      <c r="B2632" s="34"/>
    </row>
    <row r="2633" spans="2:2">
      <c r="B2633" s="34"/>
    </row>
    <row r="2634" spans="2:2">
      <c r="B2634" s="34"/>
    </row>
    <row r="2635" spans="2:2">
      <c r="B2635" s="34"/>
    </row>
    <row r="2636" spans="2:2">
      <c r="B2636" s="34"/>
    </row>
    <row r="2637" spans="2:2">
      <c r="B2637" s="34"/>
    </row>
    <row r="2638" spans="2:2">
      <c r="B2638" s="34"/>
    </row>
    <row r="2639" spans="2:2">
      <c r="B2639" s="34"/>
    </row>
    <row r="2640" spans="2:2">
      <c r="B2640" s="34"/>
    </row>
    <row r="2641" spans="2:2">
      <c r="B2641" s="34"/>
    </row>
    <row r="2642" spans="2:2">
      <c r="B2642" s="34"/>
    </row>
    <row r="2643" spans="2:2">
      <c r="B2643" s="34"/>
    </row>
    <row r="2644" spans="2:2">
      <c r="B2644" s="34"/>
    </row>
    <row r="2645" spans="2:2">
      <c r="B2645" s="34"/>
    </row>
    <row r="2646" spans="2:2">
      <c r="B2646" s="34"/>
    </row>
    <row r="2647" spans="2:2">
      <c r="B2647" s="34"/>
    </row>
    <row r="2648" spans="2:2">
      <c r="B2648" s="34"/>
    </row>
    <row r="2649" spans="2:2">
      <c r="B2649" s="34"/>
    </row>
    <row r="2650" spans="2:2">
      <c r="B2650" s="34"/>
    </row>
    <row r="2651" spans="2:2">
      <c r="B2651" s="34"/>
    </row>
    <row r="2652" spans="2:2">
      <c r="B2652" s="34"/>
    </row>
    <row r="2653" spans="2:2">
      <c r="B2653" s="34"/>
    </row>
    <row r="2654" spans="2:2">
      <c r="B2654" s="34"/>
    </row>
    <row r="2655" spans="2:2">
      <c r="B2655" s="34"/>
    </row>
    <row r="2656" spans="2:2">
      <c r="B2656" s="34"/>
    </row>
    <row r="2657" spans="2:2">
      <c r="B2657" s="34"/>
    </row>
    <row r="2658" spans="2:2">
      <c r="B2658" s="34"/>
    </row>
    <row r="2659" spans="2:2">
      <c r="B2659" s="34"/>
    </row>
    <row r="2660" spans="2:2">
      <c r="B2660" s="34"/>
    </row>
    <row r="2661" spans="2:2">
      <c r="B2661" s="34"/>
    </row>
    <row r="2662" spans="2:2">
      <c r="B2662" s="34"/>
    </row>
    <row r="2663" spans="2:2">
      <c r="B2663" s="34"/>
    </row>
    <row r="2664" spans="2:2">
      <c r="B2664" s="34"/>
    </row>
    <row r="2665" spans="2:2">
      <c r="B2665" s="34"/>
    </row>
    <row r="2666" spans="2:2">
      <c r="B2666" s="34"/>
    </row>
    <row r="2667" spans="2:2">
      <c r="B2667" s="34"/>
    </row>
    <row r="2668" spans="2:2">
      <c r="B2668" s="34"/>
    </row>
    <row r="2669" spans="2:2">
      <c r="B2669" s="34"/>
    </row>
    <row r="2670" spans="2:2">
      <c r="B2670" s="34"/>
    </row>
    <row r="2671" spans="2:2">
      <c r="B2671" s="34"/>
    </row>
    <row r="2672" spans="2:2">
      <c r="B2672" s="34"/>
    </row>
    <row r="2673" spans="2:2">
      <c r="B2673" s="34"/>
    </row>
    <row r="2674" spans="2:2">
      <c r="B2674" s="34"/>
    </row>
    <row r="2675" spans="2:2">
      <c r="B2675" s="34"/>
    </row>
    <row r="2676" spans="2:2">
      <c r="B2676" s="34"/>
    </row>
    <row r="2677" spans="2:2">
      <c r="B2677" s="34"/>
    </row>
    <row r="2678" spans="2:2">
      <c r="B2678" s="34"/>
    </row>
    <row r="2679" spans="2:2">
      <c r="B2679" s="34"/>
    </row>
    <row r="2680" spans="2:2">
      <c r="B2680" s="34"/>
    </row>
    <row r="2681" spans="2:2">
      <c r="B2681" s="34"/>
    </row>
    <row r="2682" spans="2:2">
      <c r="B2682" s="34"/>
    </row>
    <row r="2683" spans="2:2">
      <c r="B2683" s="34"/>
    </row>
    <row r="2684" spans="2:2">
      <c r="B2684" s="34"/>
    </row>
    <row r="2685" spans="2:2">
      <c r="B2685" s="34"/>
    </row>
    <row r="2686" spans="2:2">
      <c r="B2686" s="34"/>
    </row>
    <row r="2687" spans="2:2">
      <c r="B2687" s="34"/>
    </row>
    <row r="2688" spans="2:2">
      <c r="B2688" s="34"/>
    </row>
    <row r="2689" spans="2:2">
      <c r="B2689" s="34"/>
    </row>
    <row r="2690" spans="2:2">
      <c r="B2690" s="34"/>
    </row>
    <row r="2691" spans="2:2">
      <c r="B2691" s="34"/>
    </row>
    <row r="2692" spans="2:2">
      <c r="B2692" s="34"/>
    </row>
    <row r="2693" spans="2:2">
      <c r="B2693" s="34"/>
    </row>
    <row r="2694" spans="2:2">
      <c r="B2694" s="34"/>
    </row>
    <row r="2695" spans="2:2">
      <c r="B2695" s="34"/>
    </row>
    <row r="2696" spans="2:2">
      <c r="B2696" s="34"/>
    </row>
    <row r="2697" spans="2:2">
      <c r="B2697" s="34"/>
    </row>
    <row r="2698" spans="2:2">
      <c r="B2698" s="34"/>
    </row>
    <row r="2699" spans="2:2">
      <c r="B2699" s="34"/>
    </row>
    <row r="2700" spans="2:2">
      <c r="B2700" s="34"/>
    </row>
    <row r="2701" spans="2:2">
      <c r="B2701" s="34"/>
    </row>
    <row r="2702" spans="2:2">
      <c r="B2702" s="34"/>
    </row>
    <row r="2703" spans="2:2">
      <c r="B2703" s="34"/>
    </row>
    <row r="2704" spans="2:2">
      <c r="B2704" s="34"/>
    </row>
    <row r="2705" spans="2:2">
      <c r="B2705" s="34"/>
    </row>
    <row r="2706" spans="2:2">
      <c r="B2706" s="34"/>
    </row>
    <row r="2707" spans="2:2">
      <c r="B2707" s="34"/>
    </row>
    <row r="2708" spans="2:2">
      <c r="B2708" s="34"/>
    </row>
    <row r="2709" spans="2:2">
      <c r="B2709" s="34"/>
    </row>
    <row r="2710" spans="2:2">
      <c r="B2710" s="34"/>
    </row>
    <row r="2711" spans="2:2">
      <c r="B2711" s="34"/>
    </row>
    <row r="2712" spans="2:2">
      <c r="B2712" s="34"/>
    </row>
    <row r="2713" spans="2:2">
      <c r="B2713" s="34"/>
    </row>
    <row r="2714" spans="2:2">
      <c r="B2714" s="34"/>
    </row>
    <row r="2715" spans="2:2">
      <c r="B2715" s="34"/>
    </row>
    <row r="2716" spans="2:2">
      <c r="B2716" s="34"/>
    </row>
    <row r="2717" spans="2:2">
      <c r="B2717" s="34"/>
    </row>
    <row r="2718" spans="2:2">
      <c r="B2718" s="34"/>
    </row>
    <row r="2719" spans="2:2">
      <c r="B2719" s="34"/>
    </row>
    <row r="2720" spans="2:2">
      <c r="B2720" s="34"/>
    </row>
    <row r="2721" spans="2:2">
      <c r="B2721" s="34"/>
    </row>
    <row r="2722" spans="2:2">
      <c r="B2722" s="34"/>
    </row>
    <row r="2723" spans="2:2">
      <c r="B2723" s="34"/>
    </row>
    <row r="2724" spans="2:2">
      <c r="B2724" s="34"/>
    </row>
    <row r="2725" spans="2:2">
      <c r="B2725" s="34"/>
    </row>
    <row r="2726" spans="2:2">
      <c r="B2726" s="34"/>
    </row>
    <row r="2727" spans="2:2">
      <c r="B2727" s="34"/>
    </row>
    <row r="2728" spans="2:2">
      <c r="B2728" s="34"/>
    </row>
    <row r="2729" spans="2:2">
      <c r="B2729" s="34"/>
    </row>
    <row r="2730" spans="2:2">
      <c r="B2730" s="34"/>
    </row>
    <row r="2731" spans="2:2">
      <c r="B2731" s="34"/>
    </row>
    <row r="2732" spans="2:2">
      <c r="B2732" s="34"/>
    </row>
    <row r="2733" spans="2:2">
      <c r="B2733" s="34"/>
    </row>
    <row r="2734" spans="2:2">
      <c r="B2734" s="34"/>
    </row>
    <row r="2735" spans="2:2">
      <c r="B2735" s="34"/>
    </row>
    <row r="2736" spans="2:2">
      <c r="B2736" s="34"/>
    </row>
    <row r="2737" spans="2:2">
      <c r="B2737" s="34"/>
    </row>
    <row r="2738" spans="2:2">
      <c r="B2738" s="34"/>
    </row>
    <row r="2739" spans="2:2">
      <c r="B2739" s="34"/>
    </row>
    <row r="2740" spans="2:2">
      <c r="B2740" s="34"/>
    </row>
    <row r="2741" spans="2:2">
      <c r="B2741" s="34"/>
    </row>
    <row r="2742" spans="2:2">
      <c r="B2742" s="34"/>
    </row>
    <row r="2743" spans="2:2">
      <c r="B2743" s="34"/>
    </row>
    <row r="2744" spans="2:2">
      <c r="B2744" s="34"/>
    </row>
    <row r="2745" spans="2:2">
      <c r="B2745" s="34"/>
    </row>
    <row r="2746" spans="2:2">
      <c r="B2746" s="34"/>
    </row>
    <row r="2747" spans="2:2">
      <c r="B2747" s="34"/>
    </row>
    <row r="2748" spans="2:2">
      <c r="B2748" s="34"/>
    </row>
    <row r="2749" spans="2:2">
      <c r="B2749" s="34"/>
    </row>
    <row r="2750" spans="2:2">
      <c r="B2750" s="34"/>
    </row>
    <row r="2751" spans="2:2">
      <c r="B2751" s="34"/>
    </row>
    <row r="2752" spans="2:2">
      <c r="B2752" s="34"/>
    </row>
    <row r="2753" spans="2:2">
      <c r="B2753" s="34"/>
    </row>
    <row r="2754" spans="2:2">
      <c r="B2754" s="34"/>
    </row>
    <row r="2755" spans="2:2">
      <c r="B2755" s="34"/>
    </row>
    <row r="2756" spans="2:2">
      <c r="B2756" s="34"/>
    </row>
    <row r="2757" spans="2:2">
      <c r="B2757" s="34"/>
    </row>
    <row r="2758" spans="2:2">
      <c r="B2758" s="34"/>
    </row>
    <row r="2759" spans="2:2">
      <c r="B2759" s="34"/>
    </row>
    <row r="2760" spans="2:2">
      <c r="B2760" s="34"/>
    </row>
    <row r="2761" spans="2:2">
      <c r="B2761" s="34"/>
    </row>
    <row r="2762" spans="2:2">
      <c r="B2762" s="34"/>
    </row>
    <row r="2763" spans="2:2">
      <c r="B2763" s="34"/>
    </row>
    <row r="2764" spans="2:2">
      <c r="B2764" s="34"/>
    </row>
    <row r="2765" spans="2:2">
      <c r="B2765" s="34"/>
    </row>
    <row r="2766" spans="2:2">
      <c r="B2766" s="34"/>
    </row>
    <row r="2767" spans="2:2">
      <c r="B2767" s="34"/>
    </row>
    <row r="2768" spans="2:2">
      <c r="B2768" s="34"/>
    </row>
    <row r="2769" spans="2:2">
      <c r="B2769" s="34"/>
    </row>
    <row r="2770" spans="2:2">
      <c r="B2770" s="34"/>
    </row>
    <row r="2771" spans="2:2">
      <c r="B2771" s="34"/>
    </row>
    <row r="2772" spans="2:2">
      <c r="B2772" s="34"/>
    </row>
    <row r="2773" spans="2:2">
      <c r="B2773" s="34"/>
    </row>
    <row r="2774" spans="2:2">
      <c r="B2774" s="34"/>
    </row>
    <row r="2775" spans="2:2">
      <c r="B2775" s="34"/>
    </row>
    <row r="2776" spans="2:2">
      <c r="B2776" s="34"/>
    </row>
    <row r="2777" spans="2:2">
      <c r="B2777" s="34"/>
    </row>
    <row r="2778" spans="2:2">
      <c r="B2778" s="34"/>
    </row>
    <row r="2779" spans="2:2">
      <c r="B2779" s="34"/>
    </row>
    <row r="2780" spans="2:2">
      <c r="B2780" s="34"/>
    </row>
    <row r="2781" spans="2:2">
      <c r="B2781" s="34"/>
    </row>
    <row r="2782" spans="2:2">
      <c r="B2782" s="34"/>
    </row>
    <row r="2783" spans="2:2">
      <c r="B2783" s="34"/>
    </row>
    <row r="2784" spans="2:2">
      <c r="B2784" s="34"/>
    </row>
    <row r="2785" spans="2:2">
      <c r="B2785" s="34"/>
    </row>
    <row r="2786" spans="2:2">
      <c r="B2786" s="34"/>
    </row>
    <row r="2787" spans="2:2">
      <c r="B2787" s="34"/>
    </row>
    <row r="2788" spans="2:2">
      <c r="B2788" s="34"/>
    </row>
    <row r="2789" spans="2:2">
      <c r="B2789" s="34"/>
    </row>
    <row r="2790" spans="2:2">
      <c r="B2790" s="34"/>
    </row>
    <row r="2791" spans="2:2">
      <c r="B2791" s="34"/>
    </row>
    <row r="2792" spans="2:2">
      <c r="B2792" s="34"/>
    </row>
    <row r="2793" spans="2:2">
      <c r="B2793" s="34"/>
    </row>
    <row r="2794" spans="2:2">
      <c r="B2794" s="34"/>
    </row>
    <row r="2795" spans="2:2">
      <c r="B2795" s="34"/>
    </row>
    <row r="2796" spans="2:2">
      <c r="B2796" s="34"/>
    </row>
    <row r="2797" spans="2:2">
      <c r="B2797" s="34"/>
    </row>
    <row r="2798" spans="2:2">
      <c r="B2798" s="34"/>
    </row>
    <row r="2799" spans="2:2">
      <c r="B2799" s="34"/>
    </row>
    <row r="2800" spans="2:2">
      <c r="B2800" s="34"/>
    </row>
    <row r="2801" spans="2:2">
      <c r="B2801" s="34"/>
    </row>
    <row r="2802" spans="2:2">
      <c r="B2802" s="34"/>
    </row>
    <row r="2803" spans="2:2">
      <c r="B2803" s="34"/>
    </row>
    <row r="2804" spans="2:2">
      <c r="B2804" s="34"/>
    </row>
    <row r="2805" spans="2:2">
      <c r="B2805" s="34"/>
    </row>
    <row r="2806" spans="2:2">
      <c r="B2806" s="34"/>
    </row>
    <row r="2807" spans="2:2">
      <c r="B2807" s="34"/>
    </row>
    <row r="2808" spans="2:2">
      <c r="B2808" s="34"/>
    </row>
    <row r="2809" spans="2:2">
      <c r="B2809" s="34"/>
    </row>
    <row r="2810" spans="2:2">
      <c r="B2810" s="34"/>
    </row>
    <row r="2811" spans="2:2">
      <c r="B2811" s="34"/>
    </row>
    <row r="2812" spans="2:2">
      <c r="B2812" s="34"/>
    </row>
    <row r="2813" spans="2:2">
      <c r="B2813" s="34"/>
    </row>
    <row r="2814" spans="2:2">
      <c r="B2814" s="34"/>
    </row>
    <row r="2815" spans="2:2">
      <c r="B2815" s="34"/>
    </row>
    <row r="2816" spans="2:2">
      <c r="B2816" s="34"/>
    </row>
    <row r="2817" spans="2:2">
      <c r="B2817" s="34"/>
    </row>
    <row r="2818" spans="2:2">
      <c r="B2818" s="34"/>
    </row>
    <row r="2819" spans="2:2">
      <c r="B2819" s="34"/>
    </row>
    <row r="2820" spans="2:2">
      <c r="B2820" s="34"/>
    </row>
    <row r="2821" spans="2:2">
      <c r="B2821" s="34"/>
    </row>
    <row r="2822" spans="2:2">
      <c r="B2822" s="34"/>
    </row>
    <row r="2823" spans="2:2">
      <c r="B2823" s="34"/>
    </row>
    <row r="2824" spans="2:2">
      <c r="B2824" s="34"/>
    </row>
    <row r="2825" spans="2:2">
      <c r="B2825" s="34"/>
    </row>
    <row r="2826" spans="2:2">
      <c r="B2826" s="34"/>
    </row>
    <row r="2827" spans="2:2">
      <c r="B2827" s="34"/>
    </row>
    <row r="2828" spans="2:2">
      <c r="B2828" s="34"/>
    </row>
    <row r="2829" spans="2:2">
      <c r="B2829" s="34"/>
    </row>
    <row r="2830" spans="2:2">
      <c r="B2830" s="34"/>
    </row>
    <row r="2831" spans="2:2">
      <c r="B2831" s="34"/>
    </row>
    <row r="2832" spans="2:2">
      <c r="B2832" s="34"/>
    </row>
    <row r="2833" spans="2:2">
      <c r="B2833" s="34"/>
    </row>
    <row r="2834" spans="2:2">
      <c r="B2834" s="34"/>
    </row>
    <row r="2835" spans="2:2">
      <c r="B2835" s="34"/>
    </row>
    <row r="2836" spans="2:2">
      <c r="B2836" s="34"/>
    </row>
    <row r="2837" spans="2:2">
      <c r="B2837" s="34"/>
    </row>
    <row r="2838" spans="2:2">
      <c r="B2838" s="34"/>
    </row>
    <row r="2839" spans="2:2">
      <c r="B2839" s="34"/>
    </row>
    <row r="2840" spans="2:2">
      <c r="B2840" s="34"/>
    </row>
    <row r="2841" spans="2:2">
      <c r="B2841" s="34"/>
    </row>
    <row r="2842" spans="2:2">
      <c r="B2842" s="34"/>
    </row>
    <row r="2843" spans="2:2">
      <c r="B2843" s="34"/>
    </row>
    <row r="2844" spans="2:2">
      <c r="B2844" s="34"/>
    </row>
    <row r="2845" spans="2:2">
      <c r="B2845" s="34"/>
    </row>
    <row r="2846" spans="2:2">
      <c r="B2846" s="34"/>
    </row>
    <row r="2847" spans="2:2">
      <c r="B2847" s="34"/>
    </row>
    <row r="2848" spans="2:2">
      <c r="B2848" s="34"/>
    </row>
    <row r="2849" spans="2:2">
      <c r="B2849" s="34"/>
    </row>
    <row r="2850" spans="2:2">
      <c r="B2850" s="34"/>
    </row>
    <row r="2851" spans="2:2">
      <c r="B2851" s="34"/>
    </row>
    <row r="2852" spans="2:2">
      <c r="B2852" s="34"/>
    </row>
    <row r="2853" spans="2:2">
      <c r="B2853" s="34"/>
    </row>
    <row r="2854" spans="2:2">
      <c r="B2854" s="34"/>
    </row>
    <row r="2855" spans="2:2">
      <c r="B2855" s="34"/>
    </row>
    <row r="2856" spans="2:2">
      <c r="B2856" s="34"/>
    </row>
    <row r="2857" spans="2:2">
      <c r="B2857" s="34"/>
    </row>
    <row r="2858" spans="2:2">
      <c r="B2858" s="34"/>
    </row>
    <row r="2859" spans="2:2">
      <c r="B2859" s="34"/>
    </row>
    <row r="2860" spans="2:2">
      <c r="B2860" s="34"/>
    </row>
    <row r="2861" spans="2:2">
      <c r="B2861" s="34"/>
    </row>
    <row r="2862" spans="2:2">
      <c r="B2862" s="34"/>
    </row>
    <row r="2863" spans="2:2">
      <c r="B2863" s="34"/>
    </row>
    <row r="2864" spans="2:2">
      <c r="B2864" s="34"/>
    </row>
    <row r="2865" spans="2:2">
      <c r="B2865" s="34"/>
    </row>
    <row r="2866" spans="2:2">
      <c r="B2866" s="34"/>
    </row>
    <row r="2867" spans="2:2">
      <c r="B2867" s="34"/>
    </row>
    <row r="2868" spans="2:2">
      <c r="B2868" s="34"/>
    </row>
    <row r="2869" spans="2:2">
      <c r="B2869" s="34"/>
    </row>
    <row r="2870" spans="2:2">
      <c r="B2870" s="34"/>
    </row>
    <row r="2871" spans="2:2">
      <c r="B2871" s="34"/>
    </row>
    <row r="2872" spans="2:2">
      <c r="B2872" s="34"/>
    </row>
    <row r="2873" spans="2:2">
      <c r="B2873" s="34"/>
    </row>
    <row r="2874" spans="2:2">
      <c r="B2874" s="34"/>
    </row>
    <row r="2875" spans="2:2">
      <c r="B2875" s="34"/>
    </row>
    <row r="2876" spans="2:2">
      <c r="B2876" s="34"/>
    </row>
    <row r="2877" spans="2:2">
      <c r="B2877" s="34"/>
    </row>
    <row r="2878" spans="2:2">
      <c r="B2878" s="34"/>
    </row>
    <row r="2879" spans="2:2">
      <c r="B2879" s="34"/>
    </row>
    <row r="2880" spans="2:2">
      <c r="B2880" s="34"/>
    </row>
    <row r="2881" spans="2:2">
      <c r="B2881" s="34"/>
    </row>
    <row r="2882" spans="2:2">
      <c r="B2882" s="34"/>
    </row>
    <row r="2883" spans="2:2">
      <c r="B2883" s="34"/>
    </row>
    <row r="2884" spans="2:2">
      <c r="B2884" s="34"/>
    </row>
    <row r="2885" spans="2:2">
      <c r="B2885" s="34"/>
    </row>
    <row r="2886" spans="2:2">
      <c r="B2886" s="34"/>
    </row>
    <row r="2887" spans="2:2">
      <c r="B2887" s="34"/>
    </row>
    <row r="2888" spans="2:2">
      <c r="B2888" s="34"/>
    </row>
    <row r="2889" spans="2:2">
      <c r="B2889" s="34"/>
    </row>
    <row r="2890" spans="2:2">
      <c r="B2890" s="34"/>
    </row>
    <row r="2891" spans="2:2">
      <c r="B2891" s="34"/>
    </row>
    <row r="2892" spans="2:2">
      <c r="B2892" s="34"/>
    </row>
    <row r="2893" spans="2:2">
      <c r="B2893" s="34"/>
    </row>
    <row r="2894" spans="2:2">
      <c r="B2894" s="34"/>
    </row>
    <row r="2895" spans="2:2">
      <c r="B2895" s="34"/>
    </row>
    <row r="2896" spans="2:2">
      <c r="B2896" s="34"/>
    </row>
    <row r="2897" spans="2:2">
      <c r="B2897" s="34"/>
    </row>
    <row r="2898" spans="2:2">
      <c r="B2898" s="34"/>
    </row>
    <row r="2899" spans="2:2">
      <c r="B2899" s="34"/>
    </row>
    <row r="2900" spans="2:2">
      <c r="B2900" s="34"/>
    </row>
    <row r="2901" spans="2:2">
      <c r="B2901" s="34"/>
    </row>
    <row r="2902" spans="2:2">
      <c r="B2902" s="34"/>
    </row>
    <row r="2903" spans="2:2">
      <c r="B2903" s="34"/>
    </row>
    <row r="2904" spans="2:2">
      <c r="B2904" s="34"/>
    </row>
    <row r="2905" spans="2:2">
      <c r="B2905" s="34"/>
    </row>
    <row r="2906" spans="2:2">
      <c r="B2906" s="34"/>
    </row>
    <row r="2907" spans="2:2">
      <c r="B2907" s="34"/>
    </row>
    <row r="2908" spans="2:2">
      <c r="B2908" s="34"/>
    </row>
    <row r="2909" spans="2:2">
      <c r="B2909" s="34"/>
    </row>
    <row r="2910" spans="2:2">
      <c r="B2910" s="34"/>
    </row>
    <row r="2911" spans="2:2">
      <c r="B2911" s="34"/>
    </row>
    <row r="2912" spans="2:2">
      <c r="B2912" s="34"/>
    </row>
    <row r="2913" spans="2:2">
      <c r="B2913" s="34"/>
    </row>
    <row r="2914" spans="2:2">
      <c r="B2914" s="34"/>
    </row>
    <row r="2915" spans="2:2">
      <c r="B2915" s="34"/>
    </row>
    <row r="2916" spans="2:2">
      <c r="B2916" s="34"/>
    </row>
    <row r="2917" spans="2:2">
      <c r="B2917" s="34"/>
    </row>
    <row r="2918" spans="2:2">
      <c r="B2918" s="34"/>
    </row>
    <row r="2919" spans="2:2">
      <c r="B2919" s="34"/>
    </row>
    <row r="2920" spans="2:2">
      <c r="B2920" s="34"/>
    </row>
    <row r="2921" spans="2:2">
      <c r="B2921" s="34"/>
    </row>
    <row r="2922" spans="2:2">
      <c r="B2922" s="34"/>
    </row>
    <row r="2923" spans="2:2">
      <c r="B2923" s="34"/>
    </row>
    <row r="2924" spans="2:2">
      <c r="B2924" s="34"/>
    </row>
    <row r="2925" spans="2:2">
      <c r="B2925" s="34"/>
    </row>
    <row r="2926" spans="2:2">
      <c r="B2926" s="34"/>
    </row>
    <row r="2927" spans="2:2">
      <c r="B2927" s="34"/>
    </row>
    <row r="2928" spans="2:2">
      <c r="B2928" s="34"/>
    </row>
    <row r="2929" spans="2:2">
      <c r="B2929" s="34"/>
    </row>
    <row r="2930" spans="2:2">
      <c r="B2930" s="34"/>
    </row>
    <row r="2931" spans="2:2">
      <c r="B2931" s="34"/>
    </row>
    <row r="2932" spans="2:2">
      <c r="B2932" s="34"/>
    </row>
    <row r="2933" spans="2:2">
      <c r="B2933" s="34"/>
    </row>
    <row r="2934" spans="2:2">
      <c r="B2934" s="34"/>
    </row>
    <row r="2935" spans="2:2">
      <c r="B2935" s="34"/>
    </row>
    <row r="2936" spans="2:2">
      <c r="B2936" s="34"/>
    </row>
    <row r="2937" spans="2:2">
      <c r="B2937" s="34"/>
    </row>
    <row r="2938" spans="2:2">
      <c r="B2938" s="34"/>
    </row>
    <row r="2939" spans="2:2">
      <c r="B2939" s="34"/>
    </row>
    <row r="2940" spans="2:2">
      <c r="B2940" s="34"/>
    </row>
    <row r="2941" spans="2:2">
      <c r="B2941" s="34"/>
    </row>
    <row r="2942" spans="2:2">
      <c r="B2942" s="34"/>
    </row>
    <row r="2943" spans="2:2">
      <c r="B2943" s="34"/>
    </row>
    <row r="2944" spans="2:2">
      <c r="B2944" s="34"/>
    </row>
    <row r="2945" spans="2:2">
      <c r="B2945" s="34"/>
    </row>
    <row r="2946" spans="2:2">
      <c r="B2946" s="34"/>
    </row>
    <row r="2947" spans="2:2">
      <c r="B2947" s="34"/>
    </row>
    <row r="2948" spans="2:2">
      <c r="B2948" s="34"/>
    </row>
    <row r="2949" spans="2:2">
      <c r="B2949" s="34"/>
    </row>
    <row r="2950" spans="2:2">
      <c r="B2950" s="34"/>
    </row>
    <row r="2951" spans="2:2">
      <c r="B2951" s="34"/>
    </row>
    <row r="2952" spans="2:2">
      <c r="B2952" s="34"/>
    </row>
    <row r="2953" spans="2:2">
      <c r="B2953" s="34"/>
    </row>
    <row r="2954" spans="2:2">
      <c r="B2954" s="34"/>
    </row>
    <row r="2955" spans="2:2">
      <c r="B2955" s="34"/>
    </row>
    <row r="2956" spans="2:2">
      <c r="B2956" s="34"/>
    </row>
    <row r="2957" spans="2:2">
      <c r="B2957" s="34"/>
    </row>
    <row r="2958" spans="2:2">
      <c r="B2958" s="34"/>
    </row>
    <row r="2959" spans="2:2">
      <c r="B2959" s="34"/>
    </row>
    <row r="2960" spans="2:2">
      <c r="B2960" s="34"/>
    </row>
    <row r="2961" spans="2:2">
      <c r="B2961" s="34"/>
    </row>
    <row r="2962" spans="2:2">
      <c r="B2962" s="34"/>
    </row>
    <row r="2963" spans="2:2">
      <c r="B2963" s="34"/>
    </row>
    <row r="2964" spans="2:2">
      <c r="B2964" s="34"/>
    </row>
    <row r="2965" spans="2:2">
      <c r="B2965" s="34"/>
    </row>
    <row r="2966" spans="2:2">
      <c r="B2966" s="34"/>
    </row>
    <row r="2967" spans="2:2">
      <c r="B2967" s="34"/>
    </row>
    <row r="2968" spans="2:2">
      <c r="B2968" s="34"/>
    </row>
    <row r="2969" spans="2:2">
      <c r="B2969" s="34"/>
    </row>
    <row r="2970" spans="2:2">
      <c r="B2970" s="34"/>
    </row>
    <row r="2971" spans="2:2">
      <c r="B2971" s="34"/>
    </row>
    <row r="2972" spans="2:2">
      <c r="B2972" s="34"/>
    </row>
    <row r="2973" spans="2:2">
      <c r="B2973" s="34"/>
    </row>
    <row r="2974" spans="2:2">
      <c r="B2974" s="34"/>
    </row>
    <row r="2975" spans="2:2">
      <c r="B2975" s="34"/>
    </row>
    <row r="2976" spans="2:2">
      <c r="B2976" s="34"/>
    </row>
    <row r="2977" spans="2:2">
      <c r="B2977" s="34"/>
    </row>
    <row r="2978" spans="2:2">
      <c r="B2978" s="34"/>
    </row>
    <row r="2979" spans="2:2">
      <c r="B2979" s="34"/>
    </row>
    <row r="2980" spans="2:2">
      <c r="B2980" s="34"/>
    </row>
    <row r="2981" spans="2:2">
      <c r="B2981" s="34"/>
    </row>
    <row r="2982" spans="2:2">
      <c r="B2982" s="34"/>
    </row>
    <row r="2983" spans="2:2">
      <c r="B2983" s="34"/>
    </row>
    <row r="2984" spans="2:2">
      <c r="B2984" s="34"/>
    </row>
    <row r="2985" spans="2:2">
      <c r="B2985" s="34"/>
    </row>
    <row r="2986" spans="2:2">
      <c r="B2986" s="34"/>
    </row>
    <row r="2987" spans="2:2">
      <c r="B2987" s="34"/>
    </row>
    <row r="2988" spans="2:2">
      <c r="B2988" s="34"/>
    </row>
    <row r="2989" spans="2:2">
      <c r="B2989" s="34"/>
    </row>
    <row r="2990" spans="2:2">
      <c r="B2990" s="34"/>
    </row>
    <row r="2991" spans="2:2">
      <c r="B2991" s="34"/>
    </row>
    <row r="2992" spans="2:2">
      <c r="B2992" s="34"/>
    </row>
    <row r="2993" spans="2:2">
      <c r="B2993" s="34"/>
    </row>
    <row r="2994" spans="2:2">
      <c r="B2994" s="34"/>
    </row>
    <row r="2995" spans="2:2">
      <c r="B2995" s="34"/>
    </row>
    <row r="2996" spans="2:2">
      <c r="B2996" s="34"/>
    </row>
    <row r="2997" spans="2:2">
      <c r="B2997" s="34"/>
    </row>
    <row r="2998" spans="2:2">
      <c r="B2998" s="34"/>
    </row>
    <row r="2999" spans="2:2">
      <c r="B2999" s="34"/>
    </row>
    <row r="3000" spans="2:2">
      <c r="B3000" s="34"/>
    </row>
    <row r="3001" spans="2:2">
      <c r="B3001" s="34"/>
    </row>
    <row r="3002" spans="2:2">
      <c r="B3002" s="34"/>
    </row>
    <row r="3003" spans="2:2">
      <c r="B3003" s="34"/>
    </row>
    <row r="3004" spans="2:2">
      <c r="B3004" s="34"/>
    </row>
    <row r="3005" spans="2:2">
      <c r="B3005" s="34"/>
    </row>
    <row r="3006" spans="2:2">
      <c r="B3006" s="34"/>
    </row>
    <row r="3007" spans="2:2">
      <c r="B3007" s="34"/>
    </row>
    <row r="3008" spans="2:2">
      <c r="B3008" s="34"/>
    </row>
    <row r="3009" spans="2:2">
      <c r="B3009" s="34"/>
    </row>
    <row r="3010" spans="2:2">
      <c r="B3010" s="34"/>
    </row>
    <row r="3011" spans="2:2">
      <c r="B3011" s="34"/>
    </row>
    <row r="3012" spans="2:2">
      <c r="B3012" s="34"/>
    </row>
    <row r="3013" spans="2:2">
      <c r="B3013" s="34"/>
    </row>
    <row r="3014" spans="2:2">
      <c r="B3014" s="34"/>
    </row>
    <row r="3015" spans="2:2">
      <c r="B3015" s="34"/>
    </row>
    <row r="3016" spans="2:2">
      <c r="B3016" s="34"/>
    </row>
    <row r="3017" spans="2:2">
      <c r="B3017" s="34"/>
    </row>
    <row r="3018" spans="2:2">
      <c r="B3018" s="34"/>
    </row>
    <row r="3019" spans="2:2">
      <c r="B3019" s="34"/>
    </row>
    <row r="3020" spans="2:2">
      <c r="B3020" s="34"/>
    </row>
    <row r="3021" spans="2:2">
      <c r="B3021" s="34"/>
    </row>
    <row r="3022" spans="2:2">
      <c r="B3022" s="34"/>
    </row>
    <row r="3023" spans="2:2">
      <c r="B3023" s="34"/>
    </row>
    <row r="3024" spans="2:2">
      <c r="B3024" s="34"/>
    </row>
    <row r="3025" spans="2:2">
      <c r="B3025" s="34"/>
    </row>
    <row r="3026" spans="2:2">
      <c r="B3026" s="34"/>
    </row>
    <row r="3027" spans="2:2">
      <c r="B3027" s="34"/>
    </row>
    <row r="3028" spans="2:2">
      <c r="B3028" s="34"/>
    </row>
    <row r="3029" spans="2:2">
      <c r="B3029" s="34"/>
    </row>
    <row r="3030" spans="2:2">
      <c r="B3030" s="34"/>
    </row>
    <row r="3031" spans="2:2">
      <c r="B3031" s="34"/>
    </row>
    <row r="3032" spans="2:2">
      <c r="B3032" s="34"/>
    </row>
    <row r="3033" spans="2:2">
      <c r="B3033" s="34"/>
    </row>
    <row r="3034" spans="2:2">
      <c r="B3034" s="34"/>
    </row>
    <row r="3035" spans="2:2">
      <c r="B3035" s="34"/>
    </row>
    <row r="3036" spans="2:2">
      <c r="B3036" s="34"/>
    </row>
    <row r="3037" spans="2:2">
      <c r="B3037" s="34"/>
    </row>
    <row r="3038" spans="2:2">
      <c r="B3038" s="34"/>
    </row>
    <row r="3039" spans="2:2">
      <c r="B3039" s="34"/>
    </row>
    <row r="3040" spans="2:2">
      <c r="B3040" s="34"/>
    </row>
    <row r="3041" spans="2:2">
      <c r="B3041" s="34"/>
    </row>
    <row r="3042" spans="2:2">
      <c r="B3042" s="34"/>
    </row>
    <row r="3043" spans="2:2">
      <c r="B3043" s="34"/>
    </row>
    <row r="3044" spans="2:2">
      <c r="B3044" s="34"/>
    </row>
    <row r="3045" spans="2:2">
      <c r="B3045" s="34"/>
    </row>
    <row r="3046" spans="2:2">
      <c r="B3046" s="34"/>
    </row>
    <row r="3047" spans="2:2">
      <c r="B3047" s="34"/>
    </row>
    <row r="3048" spans="2:2">
      <c r="B3048" s="34"/>
    </row>
    <row r="3049" spans="2:2">
      <c r="B3049" s="34"/>
    </row>
    <row r="3050" spans="2:2">
      <c r="B3050" s="34"/>
    </row>
    <row r="3051" spans="2:2">
      <c r="B3051" s="34"/>
    </row>
    <row r="3052" spans="2:2">
      <c r="B3052" s="34"/>
    </row>
    <row r="3053" spans="2:2">
      <c r="B3053" s="34"/>
    </row>
    <row r="3054" spans="2:2">
      <c r="B3054" s="34"/>
    </row>
    <row r="3055" spans="2:2">
      <c r="B3055" s="34"/>
    </row>
    <row r="3056" spans="2:2">
      <c r="B3056" s="34"/>
    </row>
    <row r="3057" spans="2:2">
      <c r="B3057" s="34"/>
    </row>
    <row r="3058" spans="2:2">
      <c r="B3058" s="34"/>
    </row>
    <row r="3059" spans="2:2">
      <c r="B3059" s="34"/>
    </row>
    <row r="3060" spans="2:2">
      <c r="B3060" s="34"/>
    </row>
    <row r="3061" spans="2:2">
      <c r="B3061" s="34"/>
    </row>
    <row r="3062" spans="2:2">
      <c r="B3062" s="34"/>
    </row>
    <row r="3063" spans="2:2">
      <c r="B3063" s="34"/>
    </row>
    <row r="3064" spans="2:2">
      <c r="B3064" s="34"/>
    </row>
    <row r="3065" spans="2:2">
      <c r="B3065" s="34"/>
    </row>
    <row r="3066" spans="2:2">
      <c r="B3066" s="34"/>
    </row>
    <row r="3067" spans="2:2">
      <c r="B3067" s="34"/>
    </row>
    <row r="3068" spans="2:2">
      <c r="B3068" s="34"/>
    </row>
    <row r="3069" spans="2:2">
      <c r="B3069" s="34"/>
    </row>
    <row r="3070" spans="2:2">
      <c r="B3070" s="34"/>
    </row>
    <row r="3071" spans="2:2">
      <c r="B3071" s="34"/>
    </row>
    <row r="3072" spans="2:2">
      <c r="B3072" s="34"/>
    </row>
    <row r="3073" spans="2:2">
      <c r="B3073" s="34"/>
    </row>
    <row r="3074" spans="2:2">
      <c r="B3074" s="34"/>
    </row>
    <row r="3075" spans="2:2">
      <c r="B3075" s="34"/>
    </row>
    <row r="3076" spans="2:2">
      <c r="B3076" s="34"/>
    </row>
    <row r="3077" spans="2:2">
      <c r="B3077" s="34"/>
    </row>
    <row r="3078" spans="2:2">
      <c r="B3078" s="34"/>
    </row>
    <row r="3079" spans="2:2">
      <c r="B3079" s="34"/>
    </row>
    <row r="3080" spans="2:2">
      <c r="B3080" s="34"/>
    </row>
    <row r="3081" spans="2:2">
      <c r="B3081" s="34"/>
    </row>
    <row r="3082" spans="2:2">
      <c r="B3082" s="34"/>
    </row>
    <row r="3083" spans="2:2">
      <c r="B3083" s="34"/>
    </row>
    <row r="3084" spans="2:2">
      <c r="B3084" s="34"/>
    </row>
    <row r="3085" spans="2:2">
      <c r="B3085" s="34"/>
    </row>
    <row r="3086" spans="2:2">
      <c r="B3086" s="34"/>
    </row>
    <row r="3087" spans="2:2">
      <c r="B3087" s="34"/>
    </row>
    <row r="3088" spans="2:2">
      <c r="B3088" s="34"/>
    </row>
    <row r="3089" spans="2:2">
      <c r="B3089" s="34"/>
    </row>
    <row r="3090" spans="2:2">
      <c r="B3090" s="34"/>
    </row>
    <row r="3091" spans="2:2">
      <c r="B3091" s="34"/>
    </row>
    <row r="3092" spans="2:2">
      <c r="B3092" s="34"/>
    </row>
    <row r="3093" spans="2:2">
      <c r="B3093" s="34"/>
    </row>
    <row r="3094" spans="2:2">
      <c r="B3094" s="34"/>
    </row>
    <row r="3095" spans="2:2">
      <c r="B3095" s="34"/>
    </row>
    <row r="3096" spans="2:2">
      <c r="B3096" s="34"/>
    </row>
    <row r="3097" spans="2:2">
      <c r="B3097" s="34"/>
    </row>
    <row r="3098" spans="2:2">
      <c r="B3098" s="34"/>
    </row>
    <row r="3099" spans="2:2">
      <c r="B3099" s="34"/>
    </row>
    <row r="3100" spans="2:2">
      <c r="B3100" s="34"/>
    </row>
    <row r="3101" spans="2:2">
      <c r="B3101" s="34"/>
    </row>
    <row r="3102" spans="2:2">
      <c r="B3102" s="34"/>
    </row>
    <row r="3103" spans="2:2">
      <c r="B3103" s="34"/>
    </row>
    <row r="3104" spans="2:2">
      <c r="B3104" s="34"/>
    </row>
    <row r="3105" spans="2:2">
      <c r="B3105" s="34"/>
    </row>
    <row r="3106" spans="2:2">
      <c r="B3106" s="34"/>
    </row>
    <row r="3107" spans="2:2">
      <c r="B3107" s="34"/>
    </row>
    <row r="3108" spans="2:2">
      <c r="B3108" s="34"/>
    </row>
    <row r="3109" spans="2:2">
      <c r="B3109" s="34"/>
    </row>
    <row r="3110" spans="2:2">
      <c r="B3110" s="34"/>
    </row>
    <row r="3111" spans="2:2">
      <c r="B3111" s="34"/>
    </row>
    <row r="3112" spans="2:2">
      <c r="B3112" s="34"/>
    </row>
    <row r="3113" spans="2:2">
      <c r="B3113" s="34"/>
    </row>
    <row r="3114" spans="2:2">
      <c r="B3114" s="34"/>
    </row>
    <row r="3115" spans="2:2">
      <c r="B3115" s="34"/>
    </row>
    <row r="3116" spans="2:2">
      <c r="B3116" s="34"/>
    </row>
    <row r="3117" spans="2:2">
      <c r="B3117" s="34"/>
    </row>
    <row r="3118" spans="2:2">
      <c r="B3118" s="34"/>
    </row>
    <row r="3119" spans="2:2">
      <c r="B3119" s="34"/>
    </row>
    <row r="3120" spans="2:2">
      <c r="B3120" s="34"/>
    </row>
    <row r="3121" spans="2:2">
      <c r="B3121" s="34"/>
    </row>
    <row r="3122" spans="2:2">
      <c r="B3122" s="34"/>
    </row>
    <row r="3123" spans="2:2">
      <c r="B3123" s="34"/>
    </row>
    <row r="3124" spans="2:2">
      <c r="B3124" s="34"/>
    </row>
    <row r="3125" spans="2:2">
      <c r="B3125" s="34"/>
    </row>
    <row r="3126" spans="2:2">
      <c r="B3126" s="34"/>
    </row>
    <row r="3127" spans="2:2">
      <c r="B3127" s="34"/>
    </row>
    <row r="3128" spans="2:2">
      <c r="B3128" s="34"/>
    </row>
    <row r="3129" spans="2:2">
      <c r="B3129" s="34"/>
    </row>
    <row r="3130" spans="2:2">
      <c r="B3130" s="34"/>
    </row>
    <row r="3131" spans="2:2">
      <c r="B3131" s="34"/>
    </row>
    <row r="3132" spans="2:2">
      <c r="B3132" s="34"/>
    </row>
    <row r="3133" spans="2:2">
      <c r="B3133" s="34"/>
    </row>
    <row r="3134" spans="2:2">
      <c r="B3134" s="34"/>
    </row>
    <row r="3135" spans="2:2">
      <c r="B3135" s="34"/>
    </row>
    <row r="3136" spans="2:2">
      <c r="B3136" s="34"/>
    </row>
    <row r="3137" spans="2:2">
      <c r="B3137" s="34"/>
    </row>
    <row r="3138" spans="2:2">
      <c r="B3138" s="34"/>
    </row>
    <row r="3139" spans="2:2">
      <c r="B3139" s="34"/>
    </row>
    <row r="3140" spans="2:2">
      <c r="B3140" s="34"/>
    </row>
    <row r="3141" spans="2:2">
      <c r="B3141" s="34"/>
    </row>
    <row r="3142" spans="2:2">
      <c r="B3142" s="34"/>
    </row>
    <row r="3143" spans="2:2">
      <c r="B3143" s="34"/>
    </row>
    <row r="3144" spans="2:2">
      <c r="B3144" s="34"/>
    </row>
    <row r="3145" spans="2:2">
      <c r="B3145" s="34"/>
    </row>
    <row r="3146" spans="2:2">
      <c r="B3146" s="34"/>
    </row>
    <row r="3147" spans="2:2">
      <c r="B3147" s="34"/>
    </row>
    <row r="3148" spans="2:2">
      <c r="B3148" s="34"/>
    </row>
    <row r="3149" spans="2:2">
      <c r="B3149" s="34"/>
    </row>
    <row r="3150" spans="2:2">
      <c r="B3150" s="34"/>
    </row>
    <row r="3151" spans="2:2">
      <c r="B3151" s="34"/>
    </row>
    <row r="3152" spans="2:2">
      <c r="B3152" s="34"/>
    </row>
    <row r="3153" spans="2:2">
      <c r="B3153" s="34"/>
    </row>
    <row r="3154" spans="2:2">
      <c r="B3154" s="34"/>
    </row>
    <row r="3155" spans="2:2">
      <c r="B3155" s="34"/>
    </row>
    <row r="3156" spans="2:2">
      <c r="B3156" s="34"/>
    </row>
    <row r="3157" spans="2:2">
      <c r="B3157" s="34"/>
    </row>
    <row r="3158" spans="2:2">
      <c r="B3158" s="34"/>
    </row>
    <row r="3159" spans="2:2">
      <c r="B3159" s="34"/>
    </row>
    <row r="3160" spans="2:2">
      <c r="B3160" s="34"/>
    </row>
    <row r="3161" spans="2:2">
      <c r="B3161" s="34"/>
    </row>
    <row r="3162" spans="2:2">
      <c r="B3162" s="34"/>
    </row>
    <row r="3163" spans="2:2">
      <c r="B3163" s="34"/>
    </row>
    <row r="3164" spans="2:2">
      <c r="B3164" s="34"/>
    </row>
    <row r="3165" spans="2:2">
      <c r="B3165" s="34"/>
    </row>
    <row r="3166" spans="2:2">
      <c r="B3166" s="34"/>
    </row>
    <row r="3167" spans="2:2">
      <c r="B3167" s="34"/>
    </row>
    <row r="3168" spans="2:2">
      <c r="B3168" s="34"/>
    </row>
    <row r="3169" spans="2:2">
      <c r="B3169" s="34"/>
    </row>
    <row r="3170" spans="2:2">
      <c r="B3170" s="34"/>
    </row>
    <row r="3171" spans="2:2">
      <c r="B3171" s="34"/>
    </row>
    <row r="3172" spans="2:2">
      <c r="B3172" s="34"/>
    </row>
    <row r="3173" spans="2:2">
      <c r="B3173" s="34"/>
    </row>
    <row r="3174" spans="2:2">
      <c r="B3174" s="34"/>
    </row>
    <row r="3175" spans="2:2">
      <c r="B3175" s="34"/>
    </row>
    <row r="3176" spans="2:2">
      <c r="B3176" s="34"/>
    </row>
    <row r="3177" spans="2:2">
      <c r="B3177" s="34"/>
    </row>
    <row r="3178" spans="2:2">
      <c r="B3178" s="34"/>
    </row>
    <row r="3179" spans="2:2">
      <c r="B3179" s="34"/>
    </row>
    <row r="3180" spans="2:2">
      <c r="B3180" s="34"/>
    </row>
    <row r="3181" spans="2:2">
      <c r="B3181" s="34"/>
    </row>
    <row r="3182" spans="2:2">
      <c r="B3182" s="34"/>
    </row>
    <row r="3183" spans="2:2">
      <c r="B3183" s="34"/>
    </row>
    <row r="3184" spans="2:2">
      <c r="B3184" s="34"/>
    </row>
    <row r="3185" spans="2:2">
      <c r="B3185" s="34"/>
    </row>
    <row r="3186" spans="2:2">
      <c r="B3186" s="34"/>
    </row>
    <row r="3187" spans="2:2">
      <c r="B3187" s="34"/>
    </row>
    <row r="3188" spans="2:2">
      <c r="B3188" s="34"/>
    </row>
    <row r="3189" spans="2:2">
      <c r="B3189" s="34"/>
    </row>
    <row r="3190" spans="2:2">
      <c r="B3190" s="34"/>
    </row>
    <row r="3191" spans="2:2">
      <c r="B3191" s="34"/>
    </row>
    <row r="3192" spans="2:2">
      <c r="B3192" s="34"/>
    </row>
    <row r="3193" spans="2:2">
      <c r="B3193" s="34"/>
    </row>
    <row r="3194" spans="2:2">
      <c r="B3194" s="34"/>
    </row>
    <row r="3195" spans="2:2">
      <c r="B3195" s="34"/>
    </row>
    <row r="3196" spans="2:2">
      <c r="B3196" s="34"/>
    </row>
    <row r="3197" spans="2:2">
      <c r="B3197" s="34"/>
    </row>
    <row r="3198" spans="2:2">
      <c r="B3198" s="34"/>
    </row>
    <row r="3199" spans="2:2">
      <c r="B3199" s="34"/>
    </row>
    <row r="3200" spans="2:2">
      <c r="B3200" s="34"/>
    </row>
    <row r="3201" spans="2:2">
      <c r="B3201" s="34"/>
    </row>
    <row r="3202" spans="2:2">
      <c r="B3202" s="34"/>
    </row>
    <row r="3203" spans="2:2">
      <c r="B3203" s="34"/>
    </row>
    <row r="3204" spans="2:2">
      <c r="B3204" s="34"/>
    </row>
    <row r="3205" spans="2:2">
      <c r="B3205" s="34"/>
    </row>
    <row r="3206" spans="2:2">
      <c r="B3206" s="34"/>
    </row>
    <row r="3207" spans="2:2">
      <c r="B3207" s="34"/>
    </row>
    <row r="3208" spans="2:2">
      <c r="B3208" s="34"/>
    </row>
    <row r="3209" spans="2:2">
      <c r="B3209" s="34"/>
    </row>
    <row r="3210" spans="2:2">
      <c r="B3210" s="34"/>
    </row>
    <row r="3211" spans="2:2">
      <c r="B3211" s="34"/>
    </row>
    <row r="3212" spans="2:2">
      <c r="B3212" s="34"/>
    </row>
    <row r="3213" spans="2:2">
      <c r="B3213" s="34"/>
    </row>
    <row r="3214" spans="2:2">
      <c r="B3214" s="34"/>
    </row>
    <row r="3215" spans="2:2">
      <c r="B3215" s="34"/>
    </row>
    <row r="3216" spans="2:2">
      <c r="B3216" s="34"/>
    </row>
    <row r="3217" spans="2:2">
      <c r="B3217" s="34"/>
    </row>
    <row r="3218" spans="2:2">
      <c r="B3218" s="34"/>
    </row>
    <row r="3219" spans="2:2">
      <c r="B3219" s="34"/>
    </row>
    <row r="3220" spans="2:2">
      <c r="B3220" s="34"/>
    </row>
    <row r="3221" spans="2:2">
      <c r="B3221" s="34"/>
    </row>
    <row r="3222" spans="2:2">
      <c r="B3222" s="34"/>
    </row>
    <row r="3223" spans="2:2">
      <c r="B3223" s="34"/>
    </row>
    <row r="3224" spans="2:2">
      <c r="B3224" s="34"/>
    </row>
    <row r="3225" spans="2:2">
      <c r="B3225" s="34"/>
    </row>
    <row r="3226" spans="2:2">
      <c r="B3226" s="34"/>
    </row>
    <row r="3227" spans="2:2">
      <c r="B3227" s="34"/>
    </row>
    <row r="3228" spans="2:2">
      <c r="B3228" s="34"/>
    </row>
    <row r="3229" spans="2:2">
      <c r="B3229" s="34"/>
    </row>
    <row r="3230" spans="2:2">
      <c r="B3230" s="34"/>
    </row>
    <row r="3231" spans="2:2">
      <c r="B3231" s="34"/>
    </row>
    <row r="3232" spans="2:2">
      <c r="B3232" s="34"/>
    </row>
    <row r="3233" spans="2:2">
      <c r="B3233" s="34"/>
    </row>
    <row r="3234" spans="2:2">
      <c r="B3234" s="34"/>
    </row>
    <row r="3235" spans="2:2">
      <c r="B3235" s="34"/>
    </row>
    <row r="3236" spans="2:2">
      <c r="B3236" s="34"/>
    </row>
    <row r="3237" spans="2:2">
      <c r="B3237" s="34"/>
    </row>
    <row r="3238" spans="2:2">
      <c r="B3238" s="34"/>
    </row>
    <row r="3239" spans="2:2">
      <c r="B3239" s="34"/>
    </row>
    <row r="3240" spans="2:2">
      <c r="B3240" s="34"/>
    </row>
    <row r="3241" spans="2:2">
      <c r="B3241" s="34"/>
    </row>
    <row r="3242" spans="2:2">
      <c r="B3242" s="34"/>
    </row>
    <row r="3243" spans="2:2">
      <c r="B3243" s="34"/>
    </row>
    <row r="3244" spans="2:2">
      <c r="B3244" s="34"/>
    </row>
    <row r="3245" spans="2:2">
      <c r="B3245" s="34"/>
    </row>
    <row r="3246" spans="2:2">
      <c r="B3246" s="34"/>
    </row>
    <row r="3247" spans="2:2">
      <c r="B3247" s="34"/>
    </row>
    <row r="3248" spans="2:2">
      <c r="B3248" s="34"/>
    </row>
    <row r="3249" spans="2:2">
      <c r="B3249" s="34"/>
    </row>
    <row r="3250" spans="2:2">
      <c r="B3250" s="34"/>
    </row>
    <row r="3251" spans="2:2">
      <c r="B3251" s="34"/>
    </row>
    <row r="3252" spans="2:2">
      <c r="B3252" s="34"/>
    </row>
    <row r="3253" spans="2:2">
      <c r="B3253" s="34"/>
    </row>
    <row r="3254" spans="2:2">
      <c r="B3254" s="34"/>
    </row>
    <row r="3255" spans="2:2">
      <c r="B3255" s="34"/>
    </row>
    <row r="3256" spans="2:2">
      <c r="B3256" s="34"/>
    </row>
    <row r="3257" spans="2:2">
      <c r="B3257" s="34"/>
    </row>
    <row r="3258" spans="2:2">
      <c r="B3258" s="34"/>
    </row>
    <row r="3259" spans="2:2">
      <c r="B3259" s="34"/>
    </row>
    <row r="3260" spans="2:2">
      <c r="B3260" s="34"/>
    </row>
    <row r="3261" spans="2:2">
      <c r="B3261" s="34"/>
    </row>
    <row r="3262" spans="2:2">
      <c r="B3262" s="34"/>
    </row>
    <row r="3263" spans="2:2">
      <c r="B3263" s="34"/>
    </row>
    <row r="3264" spans="2:2">
      <c r="B3264" s="34"/>
    </row>
    <row r="3265" spans="2:2">
      <c r="B3265" s="34"/>
    </row>
    <row r="3266" spans="2:2">
      <c r="B3266" s="34"/>
    </row>
    <row r="3267" spans="2:2">
      <c r="B3267" s="34"/>
    </row>
    <row r="3268" spans="2:2">
      <c r="B3268" s="34"/>
    </row>
    <row r="3269" spans="2:2">
      <c r="B3269" s="34"/>
    </row>
    <row r="3270" spans="2:2">
      <c r="B3270" s="34"/>
    </row>
    <row r="3271" spans="2:2">
      <c r="B3271" s="34"/>
    </row>
    <row r="3272" spans="2:2">
      <c r="B3272" s="34"/>
    </row>
    <row r="3273" spans="2:2">
      <c r="B3273" s="34"/>
    </row>
    <row r="3274" spans="2:2">
      <c r="B3274" s="34"/>
    </row>
    <row r="3275" spans="2:2">
      <c r="B3275" s="34"/>
    </row>
    <row r="3276" spans="2:2">
      <c r="B3276" s="34"/>
    </row>
    <row r="3277" spans="2:2">
      <c r="B3277" s="34"/>
    </row>
    <row r="3278" spans="2:2">
      <c r="B3278" s="34"/>
    </row>
    <row r="3279" spans="2:2">
      <c r="B3279" s="34"/>
    </row>
    <row r="3280" spans="2:2">
      <c r="B3280" s="34"/>
    </row>
    <row r="3281" spans="2:2">
      <c r="B3281" s="34"/>
    </row>
    <row r="3282" spans="2:2">
      <c r="B3282" s="34"/>
    </row>
    <row r="3283" spans="2:2">
      <c r="B3283" s="34"/>
    </row>
    <row r="3284" spans="2:2">
      <c r="B3284" s="34"/>
    </row>
    <row r="3285" spans="2:2">
      <c r="B3285" s="34"/>
    </row>
    <row r="3286" spans="2:2">
      <c r="B3286" s="34"/>
    </row>
    <row r="3287" spans="2:2">
      <c r="B3287" s="34"/>
    </row>
    <row r="3288" spans="2:2">
      <c r="B3288" s="34"/>
    </row>
    <row r="3289" spans="2:2">
      <c r="B3289" s="34"/>
    </row>
    <row r="3290" spans="2:2">
      <c r="B3290" s="34"/>
    </row>
    <row r="3291" spans="2:2">
      <c r="B3291" s="34"/>
    </row>
    <row r="3292" spans="2:2">
      <c r="B3292" s="34"/>
    </row>
    <row r="3293" spans="2:2">
      <c r="B3293" s="34"/>
    </row>
    <row r="3294" spans="2:2">
      <c r="B3294" s="34"/>
    </row>
    <row r="3295" spans="2:2">
      <c r="B3295" s="34"/>
    </row>
    <row r="3296" spans="2:2">
      <c r="B3296" s="34"/>
    </row>
    <row r="3297" spans="2:2">
      <c r="B3297" s="34"/>
    </row>
    <row r="3298" spans="2:2">
      <c r="B3298" s="34"/>
    </row>
    <row r="3299" spans="2:2">
      <c r="B3299" s="34"/>
    </row>
    <row r="3300" spans="2:2">
      <c r="B3300" s="34"/>
    </row>
    <row r="3301" spans="2:2">
      <c r="B3301" s="34"/>
    </row>
    <row r="3302" spans="2:2">
      <c r="B3302" s="34"/>
    </row>
    <row r="3303" spans="2:2">
      <c r="B3303" s="34"/>
    </row>
    <row r="3304" spans="2:2">
      <c r="B3304" s="34"/>
    </row>
    <row r="3305" spans="2:2">
      <c r="B3305" s="34"/>
    </row>
    <row r="3306" spans="2:2">
      <c r="B3306" s="34"/>
    </row>
    <row r="3307" spans="2:2">
      <c r="B3307" s="34"/>
    </row>
    <row r="3308" spans="2:2">
      <c r="B3308" s="34"/>
    </row>
    <row r="3309" spans="2:2">
      <c r="B3309" s="34"/>
    </row>
    <row r="3310" spans="2:2">
      <c r="B3310" s="34"/>
    </row>
    <row r="3311" spans="2:2">
      <c r="B3311" s="34"/>
    </row>
    <row r="3312" spans="2:2">
      <c r="B3312" s="34"/>
    </row>
    <row r="3313" spans="2:2">
      <c r="B3313" s="34"/>
    </row>
    <row r="3314" spans="2:2">
      <c r="B3314" s="34"/>
    </row>
    <row r="3315" spans="2:2">
      <c r="B3315" s="34"/>
    </row>
    <row r="3316" spans="2:2">
      <c r="B3316" s="34"/>
    </row>
    <row r="3317" spans="2:2">
      <c r="B3317" s="34"/>
    </row>
    <row r="3318" spans="2:2">
      <c r="B3318" s="34"/>
    </row>
    <row r="3319" spans="2:2">
      <c r="B3319" s="34"/>
    </row>
    <row r="3320" spans="2:2">
      <c r="B3320" s="34"/>
    </row>
    <row r="3321" spans="2:2">
      <c r="B3321" s="34"/>
    </row>
    <row r="3322" spans="2:2">
      <c r="B3322" s="34"/>
    </row>
    <row r="3323" spans="2:2">
      <c r="B3323" s="34"/>
    </row>
    <row r="3324" spans="2:2">
      <c r="B3324" s="34"/>
    </row>
    <row r="3325" spans="2:2">
      <c r="B3325" s="34"/>
    </row>
    <row r="3326" spans="2:2">
      <c r="B3326" s="34"/>
    </row>
    <row r="3327" spans="2:2">
      <c r="B3327" s="34"/>
    </row>
    <row r="3328" spans="2:2">
      <c r="B3328" s="34"/>
    </row>
    <row r="3329" spans="2:2">
      <c r="B3329" s="34"/>
    </row>
    <row r="3330" spans="2:2">
      <c r="B3330" s="34"/>
    </row>
    <row r="3331" spans="2:2">
      <c r="B3331" s="34"/>
    </row>
    <row r="3332" spans="2:2">
      <c r="B3332" s="34"/>
    </row>
    <row r="3333" spans="2:2">
      <c r="B3333" s="34"/>
    </row>
    <row r="3334" spans="2:2">
      <c r="B3334" s="34"/>
    </row>
    <row r="3335" spans="2:2">
      <c r="B3335" s="34"/>
    </row>
    <row r="3336" spans="2:2">
      <c r="B3336" s="34"/>
    </row>
    <row r="3337" spans="2:2">
      <c r="B3337" s="34"/>
    </row>
    <row r="3338" spans="2:2">
      <c r="B3338" s="34"/>
    </row>
    <row r="3339" spans="2:2">
      <c r="B3339" s="34"/>
    </row>
    <row r="3340" spans="2:2">
      <c r="B3340" s="34"/>
    </row>
    <row r="3341" spans="2:2">
      <c r="B3341" s="34"/>
    </row>
    <row r="3342" spans="2:2">
      <c r="B3342" s="34"/>
    </row>
    <row r="3343" spans="2:2">
      <c r="B3343" s="34"/>
    </row>
    <row r="3344" spans="2:2">
      <c r="B3344" s="34"/>
    </row>
    <row r="3345" spans="2:2">
      <c r="B3345" s="34"/>
    </row>
    <row r="3346" spans="2:2">
      <c r="B3346" s="34"/>
    </row>
    <row r="3347" spans="2:2">
      <c r="B3347" s="34"/>
    </row>
    <row r="3348" spans="2:2">
      <c r="B3348" s="34"/>
    </row>
    <row r="3349" spans="2:2">
      <c r="B3349" s="34"/>
    </row>
    <row r="3350" spans="2:2">
      <c r="B3350" s="34"/>
    </row>
    <row r="3351" spans="2:2">
      <c r="B3351" s="34"/>
    </row>
    <row r="3352" spans="2:2">
      <c r="B3352" s="34"/>
    </row>
    <row r="3353" spans="2:2">
      <c r="B3353" s="34"/>
    </row>
    <row r="3354" spans="2:2">
      <c r="B3354" s="34"/>
    </row>
    <row r="3355" spans="2:2">
      <c r="B3355" s="34"/>
    </row>
    <row r="3356" spans="2:2">
      <c r="B3356" s="34"/>
    </row>
    <row r="3357" spans="2:2">
      <c r="B3357" s="34"/>
    </row>
    <row r="3358" spans="2:2">
      <c r="B3358" s="34"/>
    </row>
    <row r="3359" spans="2:2">
      <c r="B3359" s="34"/>
    </row>
    <row r="3360" spans="2:2">
      <c r="B3360" s="34"/>
    </row>
    <row r="3361" spans="2:2">
      <c r="B3361" s="34"/>
    </row>
    <row r="3362" spans="2:2">
      <c r="B3362" s="34"/>
    </row>
    <row r="3363" spans="2:2">
      <c r="B3363" s="34"/>
    </row>
    <row r="3364" spans="2:2">
      <c r="B3364" s="34"/>
    </row>
    <row r="3365" spans="2:2">
      <c r="B3365" s="34"/>
    </row>
    <row r="3366" spans="2:2">
      <c r="B3366" s="34"/>
    </row>
    <row r="3367" spans="2:2">
      <c r="B3367" s="34"/>
    </row>
    <row r="3368" spans="2:2">
      <c r="B3368" s="34"/>
    </row>
    <row r="3369" spans="2:2">
      <c r="B3369" s="34"/>
    </row>
    <row r="3370" spans="2:2">
      <c r="B3370" s="34"/>
    </row>
    <row r="3371" spans="2:2">
      <c r="B3371" s="34"/>
    </row>
    <row r="3372" spans="2:2">
      <c r="B3372" s="34"/>
    </row>
    <row r="3373" spans="2:2">
      <c r="B3373" s="34"/>
    </row>
    <row r="3374" spans="2:2">
      <c r="B3374" s="34"/>
    </row>
    <row r="3375" spans="2:2">
      <c r="B3375" s="34"/>
    </row>
    <row r="3376" spans="2:2">
      <c r="B3376" s="34"/>
    </row>
    <row r="3377" spans="2:2">
      <c r="B3377" s="34"/>
    </row>
    <row r="3378" spans="2:2">
      <c r="B3378" s="34"/>
    </row>
    <row r="3379" spans="2:2">
      <c r="B3379" s="34"/>
    </row>
    <row r="3380" spans="2:2">
      <c r="B3380" s="34"/>
    </row>
    <row r="3381" spans="2:2">
      <c r="B3381" s="34"/>
    </row>
    <row r="3382" spans="2:2">
      <c r="B3382" s="34"/>
    </row>
    <row r="3383" spans="2:2">
      <c r="B3383" s="34"/>
    </row>
    <row r="3384" spans="2:2">
      <c r="B3384" s="34"/>
    </row>
    <row r="3385" spans="2:2">
      <c r="B3385" s="34"/>
    </row>
    <row r="3386" spans="2:2">
      <c r="B3386" s="34"/>
    </row>
    <row r="3387" spans="2:2">
      <c r="B3387" s="34"/>
    </row>
    <row r="3388" spans="2:2">
      <c r="B3388" s="34"/>
    </row>
    <row r="3389" spans="2:2">
      <c r="B3389" s="34"/>
    </row>
    <row r="3390" spans="2:2">
      <c r="B3390" s="34"/>
    </row>
    <row r="3391" spans="2:2">
      <c r="B3391" s="34"/>
    </row>
    <row r="3392" spans="2:2">
      <c r="B3392" s="34"/>
    </row>
    <row r="3393" spans="2:2">
      <c r="B3393" s="34"/>
    </row>
    <row r="3394" spans="2:2">
      <c r="B3394" s="34"/>
    </row>
    <row r="3395" spans="2:2">
      <c r="B3395" s="34"/>
    </row>
    <row r="3396" spans="2:2">
      <c r="B3396" s="34"/>
    </row>
    <row r="3397" spans="2:2">
      <c r="B3397" s="34"/>
    </row>
    <row r="3398" spans="2:2">
      <c r="B3398" s="34"/>
    </row>
    <row r="3399" spans="2:2">
      <c r="B3399" s="34"/>
    </row>
    <row r="3400" spans="2:2">
      <c r="B3400" s="34"/>
    </row>
    <row r="3401" spans="2:2">
      <c r="B3401" s="34"/>
    </row>
    <row r="3402" spans="2:2">
      <c r="B3402" s="34"/>
    </row>
    <row r="3403" spans="2:2">
      <c r="B3403" s="34"/>
    </row>
    <row r="3404" spans="2:2">
      <c r="B3404" s="34"/>
    </row>
    <row r="3405" spans="2:2">
      <c r="B3405" s="34"/>
    </row>
    <row r="3406" spans="2:2">
      <c r="B3406" s="34"/>
    </row>
    <row r="3407" spans="2:2">
      <c r="B3407" s="34"/>
    </row>
    <row r="3408" spans="2:2">
      <c r="B3408" s="34"/>
    </row>
    <row r="3409" spans="2:2">
      <c r="B3409" s="34"/>
    </row>
    <row r="3410" spans="2:2">
      <c r="B3410" s="34"/>
    </row>
    <row r="3411" spans="2:2">
      <c r="B3411" s="34"/>
    </row>
    <row r="3412" spans="2:2">
      <c r="B3412" s="34"/>
    </row>
    <row r="3413" spans="2:2">
      <c r="B3413" s="34"/>
    </row>
    <row r="3414" spans="2:2">
      <c r="B3414" s="34"/>
    </row>
    <row r="3415" spans="2:2">
      <c r="B3415" s="34"/>
    </row>
    <row r="3416" spans="2:2">
      <c r="B3416" s="34"/>
    </row>
    <row r="3417" spans="2:2">
      <c r="B3417" s="34"/>
    </row>
    <row r="3418" spans="2:2">
      <c r="B3418" s="34"/>
    </row>
    <row r="3419" spans="2:2">
      <c r="B3419" s="34"/>
    </row>
    <row r="3420" spans="2:2">
      <c r="B3420" s="34"/>
    </row>
    <row r="3421" spans="2:2">
      <c r="B3421" s="34"/>
    </row>
    <row r="3422" spans="2:2">
      <c r="B3422" s="34"/>
    </row>
    <row r="3423" spans="2:2">
      <c r="B3423" s="34"/>
    </row>
    <row r="3424" spans="2:2">
      <c r="B3424" s="34"/>
    </row>
    <row r="3425" spans="2:2">
      <c r="B3425" s="34"/>
    </row>
    <row r="3426" spans="2:2">
      <c r="B3426" s="34"/>
    </row>
    <row r="3427" spans="2:2">
      <c r="B3427" s="34"/>
    </row>
    <row r="3428" spans="2:2">
      <c r="B3428" s="34"/>
    </row>
    <row r="3429" spans="2:2">
      <c r="B3429" s="34"/>
    </row>
    <row r="3430" spans="2:2">
      <c r="B3430" s="34"/>
    </row>
    <row r="3431" spans="2:2">
      <c r="B3431" s="34"/>
    </row>
    <row r="3432" spans="2:2">
      <c r="B3432" s="34"/>
    </row>
    <row r="3433" spans="2:2">
      <c r="B3433" s="34"/>
    </row>
    <row r="3434" spans="2:2">
      <c r="B3434" s="34"/>
    </row>
    <row r="3435" spans="2:2">
      <c r="B3435" s="34"/>
    </row>
    <row r="3436" spans="2:2">
      <c r="B3436" s="34"/>
    </row>
    <row r="3437" spans="2:2">
      <c r="B3437" s="34"/>
    </row>
    <row r="3438" spans="2:2">
      <c r="B3438" s="34"/>
    </row>
    <row r="3439" spans="2:2">
      <c r="B3439" s="34"/>
    </row>
    <row r="3440" spans="2:2">
      <c r="B3440" s="34"/>
    </row>
    <row r="3441" spans="2:2">
      <c r="B3441" s="34"/>
    </row>
    <row r="3442" spans="2:2">
      <c r="B3442" s="34"/>
    </row>
    <row r="3443" spans="2:2">
      <c r="B3443" s="34"/>
    </row>
    <row r="3444" spans="2:2">
      <c r="B3444" s="34"/>
    </row>
    <row r="3445" spans="2:2">
      <c r="B3445" s="34"/>
    </row>
    <row r="3446" spans="2:2">
      <c r="B3446" s="34"/>
    </row>
    <row r="3447" spans="2:2">
      <c r="B3447" s="34"/>
    </row>
    <row r="3448" spans="2:2">
      <c r="B3448" s="34"/>
    </row>
    <row r="3449" spans="2:2">
      <c r="B3449" s="34"/>
    </row>
    <row r="3450" spans="2:2">
      <c r="B3450" s="34"/>
    </row>
    <row r="3451" spans="2:2">
      <c r="B3451" s="34"/>
    </row>
    <row r="3452" spans="2:2">
      <c r="B3452" s="34"/>
    </row>
    <row r="3453" spans="2:2">
      <c r="B3453" s="34"/>
    </row>
    <row r="3454" spans="2:2">
      <c r="B3454" s="34"/>
    </row>
    <row r="3455" spans="2:2">
      <c r="B3455" s="34"/>
    </row>
    <row r="3456" spans="2:2">
      <c r="B3456" s="34"/>
    </row>
    <row r="3457" spans="2:2">
      <c r="B3457" s="34"/>
    </row>
    <row r="3458" spans="2:2">
      <c r="B3458" s="34"/>
    </row>
    <row r="3459" spans="2:2">
      <c r="B3459" s="34"/>
    </row>
    <row r="3460" spans="2:2">
      <c r="B3460" s="34"/>
    </row>
    <row r="3461" spans="2:2">
      <c r="B3461" s="34"/>
    </row>
    <row r="3462" spans="2:2">
      <c r="B3462" s="34"/>
    </row>
    <row r="3463" spans="2:2">
      <c r="B3463" s="34"/>
    </row>
    <row r="3464" spans="2:2">
      <c r="B3464" s="34"/>
    </row>
    <row r="3465" spans="2:2">
      <c r="B3465" s="34"/>
    </row>
    <row r="3466" spans="2:2">
      <c r="B3466" s="34"/>
    </row>
    <row r="3467" spans="2:2">
      <c r="B3467" s="34"/>
    </row>
    <row r="3468" spans="2:2">
      <c r="B3468" s="34"/>
    </row>
    <row r="3469" spans="2:2">
      <c r="B3469" s="34"/>
    </row>
    <row r="3470" spans="2:2">
      <c r="B3470" s="34"/>
    </row>
    <row r="3471" spans="2:2">
      <c r="B3471" s="34"/>
    </row>
    <row r="3472" spans="2:2">
      <c r="B3472" s="34"/>
    </row>
    <row r="3473" spans="2:2">
      <c r="B3473" s="34"/>
    </row>
    <row r="3474" spans="2:2">
      <c r="B3474" s="34"/>
    </row>
    <row r="3475" spans="2:2">
      <c r="B3475" s="34"/>
    </row>
    <row r="3476" spans="2:2">
      <c r="B3476" s="34"/>
    </row>
    <row r="3477" spans="2:2">
      <c r="B3477" s="34"/>
    </row>
    <row r="3478" spans="2:2">
      <c r="B3478" s="34"/>
    </row>
    <row r="3479" spans="2:2">
      <c r="B3479" s="34"/>
    </row>
    <row r="3480" spans="2:2">
      <c r="B3480" s="34"/>
    </row>
    <row r="3481" spans="2:2">
      <c r="B3481" s="34"/>
    </row>
    <row r="3482" spans="2:2">
      <c r="B3482" s="34"/>
    </row>
    <row r="3483" spans="2:2">
      <c r="B3483" s="34"/>
    </row>
    <row r="3484" spans="2:2">
      <c r="B3484" s="34"/>
    </row>
    <row r="3485" spans="2:2">
      <c r="B3485" s="34"/>
    </row>
    <row r="3486" spans="2:2">
      <c r="B3486" s="34"/>
    </row>
    <row r="3487" spans="2:2">
      <c r="B3487" s="34"/>
    </row>
    <row r="3488" spans="2:2">
      <c r="B3488" s="34"/>
    </row>
    <row r="3489" spans="2:2">
      <c r="B3489" s="34"/>
    </row>
    <row r="3490" spans="2:2">
      <c r="B3490" s="34"/>
    </row>
    <row r="3491" spans="2:2">
      <c r="B3491" s="34"/>
    </row>
    <row r="3492" spans="2:2">
      <c r="B3492" s="34"/>
    </row>
    <row r="3493" spans="2:2">
      <c r="B3493" s="34"/>
    </row>
    <row r="3494" spans="2:2">
      <c r="B3494" s="34"/>
    </row>
    <row r="3495" spans="2:2">
      <c r="B3495" s="34"/>
    </row>
    <row r="3496" spans="2:2">
      <c r="B3496" s="34"/>
    </row>
    <row r="3497" spans="2:2">
      <c r="B3497" s="34"/>
    </row>
    <row r="3498" spans="2:2">
      <c r="B3498" s="34"/>
    </row>
    <row r="3499" spans="2:2">
      <c r="B3499" s="34"/>
    </row>
    <row r="3500" spans="2:2">
      <c r="B3500" s="34"/>
    </row>
    <row r="3501" spans="2:2">
      <c r="B3501" s="34"/>
    </row>
    <row r="3502" spans="2:2">
      <c r="B3502" s="34"/>
    </row>
    <row r="3503" spans="2:2">
      <c r="B3503" s="34"/>
    </row>
    <row r="3504" spans="2:2">
      <c r="B3504" s="34"/>
    </row>
    <row r="3505" spans="2:2">
      <c r="B3505" s="34"/>
    </row>
    <row r="3506" spans="2:2">
      <c r="B3506" s="34"/>
    </row>
    <row r="3507" spans="2:2">
      <c r="B3507" s="34"/>
    </row>
    <row r="3508" spans="2:2">
      <c r="B3508" s="34"/>
    </row>
    <row r="3509" spans="2:2">
      <c r="B3509" s="34"/>
    </row>
    <row r="3510" spans="2:2">
      <c r="B3510" s="34"/>
    </row>
    <row r="3511" spans="2:2">
      <c r="B3511" s="34"/>
    </row>
    <row r="3512" spans="2:2">
      <c r="B3512" s="34"/>
    </row>
    <row r="3513" spans="2:2">
      <c r="B3513" s="34"/>
    </row>
    <row r="3514" spans="2:2">
      <c r="B3514" s="34"/>
    </row>
    <row r="3515" spans="2:2">
      <c r="B3515" s="34"/>
    </row>
    <row r="3516" spans="2:2">
      <c r="B3516" s="34"/>
    </row>
    <row r="3517" spans="2:2">
      <c r="B3517" s="34"/>
    </row>
    <row r="3518" spans="2:2">
      <c r="B3518" s="34"/>
    </row>
    <row r="3519" spans="2:2">
      <c r="B3519" s="34"/>
    </row>
    <row r="3520" spans="2:2">
      <c r="B3520" s="34"/>
    </row>
    <row r="3521" spans="2:2">
      <c r="B3521" s="34"/>
    </row>
    <row r="3522" spans="2:2">
      <c r="B3522" s="34"/>
    </row>
    <row r="3523" spans="2:2">
      <c r="B3523" s="34"/>
    </row>
    <row r="3524" spans="2:2">
      <c r="B3524" s="34"/>
    </row>
    <row r="3525" spans="2:2">
      <c r="B3525" s="34"/>
    </row>
    <row r="3526" spans="2:2">
      <c r="B3526" s="34"/>
    </row>
    <row r="3527" spans="2:2">
      <c r="B3527" s="34"/>
    </row>
    <row r="3528" spans="2:2">
      <c r="B3528" s="34"/>
    </row>
    <row r="3529" spans="2:2">
      <c r="B3529" s="34"/>
    </row>
    <row r="3530" spans="2:2">
      <c r="B3530" s="34"/>
    </row>
    <row r="3531" spans="2:2">
      <c r="B3531" s="34"/>
    </row>
    <row r="3532" spans="2:2">
      <c r="B3532" s="34"/>
    </row>
    <row r="3533" spans="2:2">
      <c r="B3533" s="34"/>
    </row>
    <row r="3534" spans="2:2">
      <c r="B3534" s="34"/>
    </row>
    <row r="3535" spans="2:2">
      <c r="B3535" s="34"/>
    </row>
    <row r="3536" spans="2:2">
      <c r="B3536" s="34"/>
    </row>
    <row r="3537" spans="2:2">
      <c r="B3537" s="34"/>
    </row>
    <row r="3538" spans="2:2">
      <c r="B3538" s="34"/>
    </row>
    <row r="3539" spans="2:2">
      <c r="B3539" s="34"/>
    </row>
    <row r="3540" spans="2:2">
      <c r="B3540" s="34"/>
    </row>
    <row r="3541" spans="2:2">
      <c r="B3541" s="34"/>
    </row>
    <row r="3542" spans="2:2">
      <c r="B3542" s="34"/>
    </row>
    <row r="3543" spans="2:2">
      <c r="B3543" s="34"/>
    </row>
    <row r="3544" spans="2:2">
      <c r="B3544" s="34"/>
    </row>
    <row r="3545" spans="2:2">
      <c r="B3545" s="34"/>
    </row>
    <row r="3546" spans="2:2">
      <c r="B3546" s="34"/>
    </row>
    <row r="3547" spans="2:2">
      <c r="B3547" s="34"/>
    </row>
    <row r="3548" spans="2:2">
      <c r="B3548" s="34"/>
    </row>
    <row r="3549" spans="2:2">
      <c r="B3549" s="34"/>
    </row>
    <row r="3550" spans="2:2">
      <c r="B3550" s="34"/>
    </row>
    <row r="3551" spans="2:2">
      <c r="B3551" s="34"/>
    </row>
    <row r="3552" spans="2:2">
      <c r="B3552" s="34"/>
    </row>
    <row r="3553" spans="2:2">
      <c r="B3553" s="34"/>
    </row>
    <row r="3554" spans="2:2">
      <c r="B3554" s="34"/>
    </row>
    <row r="3555" spans="2:2">
      <c r="B3555" s="34"/>
    </row>
    <row r="3556" spans="2:2">
      <c r="B3556" s="34"/>
    </row>
    <row r="3557" spans="2:2">
      <c r="B3557" s="34"/>
    </row>
    <row r="3558" spans="2:2">
      <c r="B3558" s="34"/>
    </row>
    <row r="3559" spans="2:2">
      <c r="B3559" s="34"/>
    </row>
    <row r="3560" spans="2:2">
      <c r="B3560" s="34"/>
    </row>
    <row r="3561" spans="2:2">
      <c r="B3561" s="34"/>
    </row>
    <row r="3562" spans="2:2">
      <c r="B3562" s="34"/>
    </row>
    <row r="3563" spans="2:2">
      <c r="B3563" s="34"/>
    </row>
    <row r="3564" spans="2:2">
      <c r="B3564" s="34"/>
    </row>
    <row r="3565" spans="2:2">
      <c r="B3565" s="34"/>
    </row>
    <row r="3566" spans="2:2">
      <c r="B3566" s="34"/>
    </row>
    <row r="3567" spans="2:2">
      <c r="B3567" s="34"/>
    </row>
    <row r="3568" spans="2:2">
      <c r="B3568" s="34"/>
    </row>
    <row r="3569" spans="2:2">
      <c r="B3569" s="34"/>
    </row>
    <row r="3570" spans="2:2">
      <c r="B3570" s="34"/>
    </row>
    <row r="3571" spans="2:2">
      <c r="B3571" s="34"/>
    </row>
    <row r="3572" spans="2:2">
      <c r="B3572" s="34"/>
    </row>
    <row r="3573" spans="2:2">
      <c r="B3573" s="34"/>
    </row>
    <row r="3574" spans="2:2">
      <c r="B3574" s="34"/>
    </row>
    <row r="3575" spans="2:2">
      <c r="B3575" s="34"/>
    </row>
    <row r="3576" spans="2:2">
      <c r="B3576" s="34"/>
    </row>
    <row r="3577" spans="2:2">
      <c r="B3577" s="34"/>
    </row>
    <row r="3578" spans="2:2">
      <c r="B3578" s="34"/>
    </row>
    <row r="3579" spans="2:2">
      <c r="B3579" s="34"/>
    </row>
    <row r="3580" spans="2:2">
      <c r="B3580" s="34"/>
    </row>
    <row r="3581" spans="2:2">
      <c r="B3581" s="34"/>
    </row>
    <row r="3582" spans="2:2">
      <c r="B3582" s="34"/>
    </row>
    <row r="3583" spans="2:2">
      <c r="B3583" s="34"/>
    </row>
    <row r="3584" spans="2:2">
      <c r="B3584" s="34"/>
    </row>
    <row r="3585" spans="2:2">
      <c r="B3585" s="34"/>
    </row>
    <row r="3586" spans="2:2">
      <c r="B3586" s="34"/>
    </row>
    <row r="3587" spans="2:2">
      <c r="B3587" s="34"/>
    </row>
    <row r="3588" spans="2:2">
      <c r="B3588" s="34"/>
    </row>
    <row r="3589" spans="2:2">
      <c r="B3589" s="34"/>
    </row>
    <row r="3590" spans="2:2">
      <c r="B3590" s="34"/>
    </row>
    <row r="3591" spans="2:2">
      <c r="B3591" s="34"/>
    </row>
    <row r="3592" spans="2:2">
      <c r="B3592" s="34"/>
    </row>
    <row r="3593" spans="2:2">
      <c r="B3593" s="34"/>
    </row>
    <row r="3594" spans="2:2">
      <c r="B3594" s="34"/>
    </row>
    <row r="3595" spans="2:2">
      <c r="B3595" s="34"/>
    </row>
    <row r="3596" spans="2:2">
      <c r="B3596" s="34"/>
    </row>
    <row r="3597" spans="2:2">
      <c r="B3597" s="34"/>
    </row>
    <row r="3598" spans="2:2">
      <c r="B3598" s="34"/>
    </row>
    <row r="3599" spans="2:2">
      <c r="B3599" s="34"/>
    </row>
    <row r="3600" spans="2:2">
      <c r="B3600" s="34"/>
    </row>
    <row r="3601" spans="2:2">
      <c r="B3601" s="34"/>
    </row>
    <row r="3602" spans="2:2">
      <c r="B3602" s="34"/>
    </row>
    <row r="3603" spans="2:2">
      <c r="B3603" s="34"/>
    </row>
    <row r="3604" spans="2:2">
      <c r="B3604" s="34"/>
    </row>
    <row r="3605" spans="2:2">
      <c r="B3605" s="34"/>
    </row>
    <row r="3606" spans="2:2">
      <c r="B3606" s="34"/>
    </row>
    <row r="3607" spans="2:2">
      <c r="B3607" s="34"/>
    </row>
    <row r="3608" spans="2:2">
      <c r="B3608" s="34"/>
    </row>
    <row r="3609" spans="2:2">
      <c r="B3609" s="34"/>
    </row>
    <row r="3610" spans="2:2">
      <c r="B3610" s="34"/>
    </row>
    <row r="3611" spans="2:2">
      <c r="B3611" s="34"/>
    </row>
    <row r="3612" spans="2:2">
      <c r="B3612" s="34"/>
    </row>
    <row r="3613" spans="2:2">
      <c r="B3613" s="34"/>
    </row>
    <row r="3614" spans="2:2">
      <c r="B3614" s="34"/>
    </row>
    <row r="3615" spans="2:2">
      <c r="B3615" s="34"/>
    </row>
    <row r="3616" spans="2:2">
      <c r="B3616" s="34"/>
    </row>
    <row r="3617" spans="2:2">
      <c r="B3617" s="34"/>
    </row>
    <row r="3618" spans="2:2">
      <c r="B3618" s="34"/>
    </row>
    <row r="3619" spans="2:2">
      <c r="B3619" s="34"/>
    </row>
    <row r="3620" spans="2:2">
      <c r="B3620" s="34"/>
    </row>
    <row r="3621" spans="2:2">
      <c r="B3621" s="34"/>
    </row>
    <row r="3622" spans="2:2">
      <c r="B3622" s="34"/>
    </row>
    <row r="3623" spans="2:2">
      <c r="B3623" s="34"/>
    </row>
    <row r="3624" spans="2:2">
      <c r="B3624" s="34"/>
    </row>
    <row r="3625" spans="2:2">
      <c r="B3625" s="34"/>
    </row>
    <row r="3626" spans="2:2">
      <c r="B3626" s="34"/>
    </row>
    <row r="3627" spans="2:2">
      <c r="B3627" s="34"/>
    </row>
    <row r="3628" spans="2:2">
      <c r="B3628" s="34"/>
    </row>
    <row r="3629" spans="2:2">
      <c r="B3629" s="34"/>
    </row>
    <row r="3630" spans="2:2">
      <c r="B3630" s="34"/>
    </row>
    <row r="3631" spans="2:2">
      <c r="B3631" s="34"/>
    </row>
    <row r="3632" spans="2:2">
      <c r="B3632" s="34"/>
    </row>
    <row r="3633" spans="2:2">
      <c r="B3633" s="34"/>
    </row>
    <row r="3634" spans="2:2">
      <c r="B3634" s="34"/>
    </row>
    <row r="3635" spans="2:2">
      <c r="B3635" s="34"/>
    </row>
    <row r="3636" spans="2:2">
      <c r="B3636" s="34"/>
    </row>
    <row r="3637" spans="2:2">
      <c r="B3637" s="34"/>
    </row>
    <row r="3638" spans="2:2">
      <c r="B3638" s="34"/>
    </row>
    <row r="3639" spans="2:2">
      <c r="B3639" s="34"/>
    </row>
    <row r="3640" spans="2:2">
      <c r="B3640" s="34"/>
    </row>
    <row r="3641" spans="2:2">
      <c r="B3641" s="34"/>
    </row>
    <row r="3642" spans="2:2">
      <c r="B3642" s="34"/>
    </row>
    <row r="3643" spans="2:2">
      <c r="B3643" s="34"/>
    </row>
    <row r="3644" spans="2:2">
      <c r="B3644" s="34"/>
    </row>
    <row r="3645" spans="2:2">
      <c r="B3645" s="34"/>
    </row>
    <row r="3646" spans="2:2">
      <c r="B3646" s="34"/>
    </row>
    <row r="3647" spans="2:2">
      <c r="B3647" s="34"/>
    </row>
    <row r="3648" spans="2:2">
      <c r="B3648" s="34"/>
    </row>
    <row r="3649" spans="2:2">
      <c r="B3649" s="34"/>
    </row>
    <row r="3650" spans="2:2">
      <c r="B3650" s="34"/>
    </row>
    <row r="3651" spans="2:2">
      <c r="B3651" s="34"/>
    </row>
    <row r="3652" spans="2:2">
      <c r="B3652" s="34"/>
    </row>
    <row r="3653" spans="2:2">
      <c r="B3653" s="34"/>
    </row>
    <row r="3654" spans="2:2">
      <c r="B3654" s="34"/>
    </row>
    <row r="3655" spans="2:2">
      <c r="B3655" s="34"/>
    </row>
    <row r="3656" spans="2:2">
      <c r="B3656" s="34"/>
    </row>
    <row r="3657" spans="2:2">
      <c r="B3657" s="34"/>
    </row>
    <row r="3658" spans="2:2">
      <c r="B3658" s="34"/>
    </row>
    <row r="3659" spans="2:2">
      <c r="B3659" s="34"/>
    </row>
    <row r="3660" spans="2:2">
      <c r="B3660" s="34"/>
    </row>
    <row r="3661" spans="2:2">
      <c r="B3661" s="34"/>
    </row>
    <row r="3662" spans="2:2">
      <c r="B3662" s="34"/>
    </row>
    <row r="3663" spans="2:2">
      <c r="B3663" s="34"/>
    </row>
    <row r="3664" spans="2:2">
      <c r="B3664" s="34"/>
    </row>
    <row r="3665" spans="2:2">
      <c r="B3665" s="34"/>
    </row>
    <row r="3666" spans="2:2">
      <c r="B3666" s="34"/>
    </row>
    <row r="3667" spans="2:2">
      <c r="B3667" s="34"/>
    </row>
    <row r="3668" spans="2:2">
      <c r="B3668" s="34"/>
    </row>
    <row r="3669" spans="2:2">
      <c r="B3669" s="34"/>
    </row>
    <row r="3670" spans="2:2">
      <c r="B3670" s="34"/>
    </row>
    <row r="3671" spans="2:2">
      <c r="B3671" s="34"/>
    </row>
    <row r="3672" spans="2:2">
      <c r="B3672" s="34"/>
    </row>
    <row r="3673" spans="2:2">
      <c r="B3673" s="34"/>
    </row>
    <row r="3674" spans="2:2">
      <c r="B3674" s="34"/>
    </row>
    <row r="3675" spans="2:2">
      <c r="B3675" s="34"/>
    </row>
    <row r="3676" spans="2:2">
      <c r="B3676" s="34"/>
    </row>
    <row r="3677" spans="2:2">
      <c r="B3677" s="34"/>
    </row>
    <row r="3678" spans="2:2">
      <c r="B3678" s="34"/>
    </row>
    <row r="3679" spans="2:2">
      <c r="B3679" s="34"/>
    </row>
    <row r="3680" spans="2:2">
      <c r="B3680" s="34"/>
    </row>
    <row r="3681" spans="2:2">
      <c r="B3681" s="34"/>
    </row>
    <row r="3682" spans="2:2">
      <c r="B3682" s="34"/>
    </row>
    <row r="3683" spans="2:2">
      <c r="B3683" s="34"/>
    </row>
    <row r="3684" spans="2:2">
      <c r="B3684" s="34"/>
    </row>
    <row r="3685" spans="2:2">
      <c r="B3685" s="34"/>
    </row>
    <row r="3686" spans="2:2">
      <c r="B3686" s="34"/>
    </row>
    <row r="3687" spans="2:2">
      <c r="B3687" s="34"/>
    </row>
    <row r="3688" spans="2:2">
      <c r="B3688" s="34"/>
    </row>
    <row r="3689" spans="2:2">
      <c r="B3689" s="34"/>
    </row>
    <row r="3690" spans="2:2">
      <c r="B3690" s="34"/>
    </row>
    <row r="3691" spans="2:2">
      <c r="B3691" s="34"/>
    </row>
    <row r="3692" spans="2:2">
      <c r="B3692" s="34"/>
    </row>
    <row r="3693" spans="2:2">
      <c r="B3693" s="34"/>
    </row>
    <row r="3694" spans="2:2">
      <c r="B3694" s="34"/>
    </row>
    <row r="3695" spans="2:2">
      <c r="B3695" s="34"/>
    </row>
    <row r="3696" spans="2:2">
      <c r="B3696" s="34"/>
    </row>
    <row r="3697" spans="2:2">
      <c r="B3697" s="34"/>
    </row>
    <row r="3698" spans="2:2">
      <c r="B3698" s="34"/>
    </row>
    <row r="3699" spans="2:2">
      <c r="B3699" s="34"/>
    </row>
    <row r="3700" spans="2:2">
      <c r="B3700" s="34"/>
    </row>
    <row r="3701" spans="2:2">
      <c r="B3701" s="34"/>
    </row>
    <row r="3702" spans="2:2">
      <c r="B3702" s="34"/>
    </row>
    <row r="3703" spans="2:2">
      <c r="B3703" s="34"/>
    </row>
    <row r="3704" spans="2:2">
      <c r="B3704" s="34"/>
    </row>
    <row r="3705" spans="2:2">
      <c r="B3705" s="34"/>
    </row>
    <row r="3706" spans="2:2">
      <c r="B3706" s="34"/>
    </row>
    <row r="3707" spans="2:2">
      <c r="B3707" s="34"/>
    </row>
    <row r="3708" spans="2:2">
      <c r="B3708" s="34"/>
    </row>
    <row r="3709" spans="2:2">
      <c r="B3709" s="34"/>
    </row>
    <row r="3710" spans="2:2">
      <c r="B3710" s="34"/>
    </row>
    <row r="3711" spans="2:2">
      <c r="B3711" s="34"/>
    </row>
    <row r="3712" spans="2:2">
      <c r="B3712" s="34"/>
    </row>
    <row r="3713" spans="2:2">
      <c r="B3713" s="34"/>
    </row>
    <row r="3714" spans="2:2">
      <c r="B3714" s="34"/>
    </row>
    <row r="3715" spans="2:2">
      <c r="B3715" s="34"/>
    </row>
    <row r="3716" spans="2:2">
      <c r="B3716" s="34"/>
    </row>
    <row r="3717" spans="2:2">
      <c r="B3717" s="34"/>
    </row>
    <row r="3718" spans="2:2">
      <c r="B3718" s="34"/>
    </row>
    <row r="3719" spans="2:2">
      <c r="B3719" s="34"/>
    </row>
    <row r="3720" spans="2:2">
      <c r="B3720" s="34"/>
    </row>
    <row r="3721" spans="2:2">
      <c r="B3721" s="34"/>
    </row>
    <row r="3722" spans="2:2">
      <c r="B3722" s="34"/>
    </row>
    <row r="3723" spans="2:2">
      <c r="B3723" s="34"/>
    </row>
    <row r="3724" spans="2:2">
      <c r="B3724" s="34"/>
    </row>
    <row r="3725" spans="2:2">
      <c r="B3725" s="34"/>
    </row>
    <row r="3726" spans="2:2">
      <c r="B3726" s="34"/>
    </row>
    <row r="3727" spans="2:2">
      <c r="B3727" s="34"/>
    </row>
    <row r="3728" spans="2:2">
      <c r="B3728" s="34"/>
    </row>
    <row r="3729" spans="2:2">
      <c r="B3729" s="34"/>
    </row>
    <row r="3730" spans="2:2">
      <c r="B3730" s="34"/>
    </row>
    <row r="3731" spans="2:2">
      <c r="B3731" s="34"/>
    </row>
    <row r="3732" spans="2:2">
      <c r="B3732" s="34"/>
    </row>
    <row r="3733" spans="2:2">
      <c r="B3733" s="34"/>
    </row>
    <row r="3734" spans="2:2">
      <c r="B3734" s="34"/>
    </row>
    <row r="3735" spans="2:2">
      <c r="B3735" s="34"/>
    </row>
    <row r="3736" spans="2:2">
      <c r="B3736" s="34"/>
    </row>
    <row r="3737" spans="2:2">
      <c r="B3737" s="34"/>
    </row>
    <row r="3738" spans="2:2">
      <c r="B3738" s="34"/>
    </row>
    <row r="3739" spans="2:2">
      <c r="B3739" s="34"/>
    </row>
    <row r="3740" spans="2:2">
      <c r="B3740" s="34"/>
    </row>
    <row r="3741" spans="2:2">
      <c r="B3741" s="34"/>
    </row>
    <row r="3742" spans="2:2">
      <c r="B3742" s="34"/>
    </row>
    <row r="3743" spans="2:2">
      <c r="B3743" s="34"/>
    </row>
    <row r="3744" spans="2:2">
      <c r="B3744" s="34"/>
    </row>
    <row r="3745" spans="2:2">
      <c r="B3745" s="34"/>
    </row>
    <row r="3746" spans="2:2">
      <c r="B3746" s="34"/>
    </row>
    <row r="3747" spans="2:2">
      <c r="B3747" s="34"/>
    </row>
    <row r="3748" spans="2:2">
      <c r="B3748" s="34"/>
    </row>
    <row r="3749" spans="2:2">
      <c r="B3749" s="34"/>
    </row>
    <row r="3750" spans="2:2">
      <c r="B3750" s="34"/>
    </row>
    <row r="3751" spans="2:2">
      <c r="B3751" s="34"/>
    </row>
    <row r="3752" spans="2:2">
      <c r="B3752" s="34"/>
    </row>
    <row r="3753" spans="2:2">
      <c r="B3753" s="34"/>
    </row>
    <row r="3754" spans="2:2">
      <c r="B3754" s="34"/>
    </row>
    <row r="3755" spans="2:2">
      <c r="B3755" s="34"/>
    </row>
    <row r="3756" spans="2:2">
      <c r="B3756" s="34"/>
    </row>
    <row r="3757" spans="2:2">
      <c r="B3757" s="34"/>
    </row>
    <row r="3758" spans="2:2">
      <c r="B3758" s="34"/>
    </row>
    <row r="3759" spans="2:2">
      <c r="B3759" s="34"/>
    </row>
    <row r="3760" spans="2:2">
      <c r="B3760" s="34"/>
    </row>
    <row r="3761" spans="2:2">
      <c r="B3761" s="34"/>
    </row>
    <row r="3762" spans="2:2">
      <c r="B3762" s="34"/>
    </row>
    <row r="3763" spans="2:2">
      <c r="B3763" s="34"/>
    </row>
    <row r="3764" spans="2:2">
      <c r="B3764" s="34"/>
    </row>
    <row r="3765" spans="2:2">
      <c r="B3765" s="34"/>
    </row>
    <row r="3766" spans="2:2">
      <c r="B3766" s="34"/>
    </row>
    <row r="3767" spans="2:2">
      <c r="B3767" s="34"/>
    </row>
    <row r="3768" spans="2:2">
      <c r="B3768" s="34"/>
    </row>
    <row r="3769" spans="2:2">
      <c r="B3769" s="34"/>
    </row>
    <row r="3770" spans="2:2">
      <c r="B3770" s="34"/>
    </row>
    <row r="3771" spans="2:2">
      <c r="B3771" s="34"/>
    </row>
    <row r="3772" spans="2:2">
      <c r="B3772" s="34"/>
    </row>
    <row r="3773" spans="2:2">
      <c r="B3773" s="34"/>
    </row>
    <row r="3774" spans="2:2">
      <c r="B3774" s="34"/>
    </row>
    <row r="3775" spans="2:2">
      <c r="B3775" s="34"/>
    </row>
    <row r="3776" spans="2:2">
      <c r="B3776" s="34"/>
    </row>
    <row r="3777" spans="2:2">
      <c r="B3777" s="34"/>
    </row>
    <row r="3778" spans="2:2">
      <c r="B3778" s="34"/>
    </row>
    <row r="3779" spans="2:2">
      <c r="B3779" s="34"/>
    </row>
    <row r="3780" spans="2:2">
      <c r="B3780" s="34"/>
    </row>
    <row r="3781" spans="2:2">
      <c r="B3781" s="34"/>
    </row>
    <row r="3782" spans="2:2">
      <c r="B3782" s="34"/>
    </row>
    <row r="3783" spans="2:2">
      <c r="B3783" s="34"/>
    </row>
    <row r="3784" spans="2:2">
      <c r="B3784" s="34"/>
    </row>
    <row r="3785" spans="2:2">
      <c r="B3785" s="34"/>
    </row>
    <row r="3786" spans="2:2">
      <c r="B3786" s="34"/>
    </row>
    <row r="3787" spans="2:2">
      <c r="B3787" s="34"/>
    </row>
    <row r="3788" spans="2:2">
      <c r="B3788" s="34"/>
    </row>
    <row r="3789" spans="2:2">
      <c r="B3789" s="34"/>
    </row>
    <row r="3790" spans="2:2">
      <c r="B3790" s="34"/>
    </row>
    <row r="3791" spans="2:2">
      <c r="B3791" s="34"/>
    </row>
    <row r="3792" spans="2:2">
      <c r="B3792" s="34"/>
    </row>
    <row r="3793" spans="2:2">
      <c r="B3793" s="34"/>
    </row>
    <row r="3794" spans="2:2">
      <c r="B3794" s="34"/>
    </row>
    <row r="3795" spans="2:2">
      <c r="B3795" s="34"/>
    </row>
    <row r="3796" spans="2:2">
      <c r="B3796" s="34"/>
    </row>
    <row r="3797" spans="2:2">
      <c r="B3797" s="34"/>
    </row>
    <row r="3798" spans="2:2">
      <c r="B3798" s="34"/>
    </row>
    <row r="3799" spans="2:2">
      <c r="B3799" s="34"/>
    </row>
    <row r="3800" spans="2:2">
      <c r="B3800" s="34"/>
    </row>
    <row r="3801" spans="2:2">
      <c r="B3801" s="34"/>
    </row>
    <row r="3802" spans="2:2">
      <c r="B3802" s="34"/>
    </row>
    <row r="3803" spans="2:2">
      <c r="B3803" s="34"/>
    </row>
    <row r="3804" spans="2:2">
      <c r="B3804" s="34"/>
    </row>
    <row r="3805" spans="2:2">
      <c r="B3805" s="34"/>
    </row>
    <row r="3806" spans="2:2">
      <c r="B3806" s="34"/>
    </row>
    <row r="3807" spans="2:2">
      <c r="B3807" s="34"/>
    </row>
    <row r="3808" spans="2:2">
      <c r="B3808" s="34"/>
    </row>
    <row r="3809" spans="2:2">
      <c r="B3809" s="34"/>
    </row>
    <row r="3810" spans="2:2">
      <c r="B3810" s="34"/>
    </row>
    <row r="3811" spans="2:2">
      <c r="B3811" s="34"/>
    </row>
    <row r="3812" spans="2:2">
      <c r="B3812" s="34"/>
    </row>
    <row r="3813" spans="2:2">
      <c r="B3813" s="34"/>
    </row>
    <row r="3814" spans="2:2">
      <c r="B3814" s="34"/>
    </row>
    <row r="3815" spans="2:2">
      <c r="B3815" s="34"/>
    </row>
    <row r="3816" spans="2:2">
      <c r="B3816" s="34"/>
    </row>
    <row r="3817" spans="2:2">
      <c r="B3817" s="34"/>
    </row>
    <row r="3818" spans="2:2">
      <c r="B3818" s="34"/>
    </row>
    <row r="3819" spans="2:2">
      <c r="B3819" s="34"/>
    </row>
    <row r="3820" spans="2:2">
      <c r="B3820" s="34"/>
    </row>
    <row r="3821" spans="2:2">
      <c r="B3821" s="34"/>
    </row>
    <row r="3822" spans="2:2">
      <c r="B3822" s="34"/>
    </row>
    <row r="3823" spans="2:2">
      <c r="B3823" s="34"/>
    </row>
    <row r="3824" spans="2:2">
      <c r="B3824" s="34"/>
    </row>
    <row r="3825" spans="2:2">
      <c r="B3825" s="34"/>
    </row>
    <row r="3826" spans="2:2">
      <c r="B3826" s="34"/>
    </row>
    <row r="3827" spans="2:2">
      <c r="B3827" s="34"/>
    </row>
    <row r="3828" spans="2:2">
      <c r="B3828" s="34"/>
    </row>
    <row r="3829" spans="2:2">
      <c r="B3829" s="34"/>
    </row>
    <row r="3830" spans="2:2">
      <c r="B3830" s="34"/>
    </row>
    <row r="3831" spans="2:2">
      <c r="B3831" s="34"/>
    </row>
    <row r="3832" spans="2:2">
      <c r="B3832" s="34"/>
    </row>
    <row r="3833" spans="2:2">
      <c r="B3833" s="34"/>
    </row>
    <row r="3834" spans="2:2">
      <c r="B3834" s="34"/>
    </row>
    <row r="3835" spans="2:2">
      <c r="B3835" s="34"/>
    </row>
    <row r="3836" spans="2:2">
      <c r="B3836" s="34"/>
    </row>
    <row r="3837" spans="2:2">
      <c r="B3837" s="34"/>
    </row>
    <row r="3838" spans="2:2">
      <c r="B3838" s="34"/>
    </row>
    <row r="3839" spans="2:2">
      <c r="B3839" s="34"/>
    </row>
    <row r="3840" spans="2:2">
      <c r="B3840" s="34"/>
    </row>
    <row r="3841" spans="2:2">
      <c r="B3841" s="34"/>
    </row>
    <row r="3842" spans="2:2">
      <c r="B3842" s="34"/>
    </row>
    <row r="3843" spans="2:2">
      <c r="B3843" s="34"/>
    </row>
    <row r="3844" spans="2:2">
      <c r="B3844" s="34"/>
    </row>
    <row r="3845" spans="2:2">
      <c r="B3845" s="34"/>
    </row>
    <row r="3846" spans="2:2">
      <c r="B3846" s="34"/>
    </row>
    <row r="3847" spans="2:2">
      <c r="B3847" s="34"/>
    </row>
    <row r="3848" spans="2:2">
      <c r="B3848" s="34"/>
    </row>
    <row r="3849" spans="2:2">
      <c r="B3849" s="34"/>
    </row>
    <row r="3850" spans="2:2">
      <c r="B3850" s="34"/>
    </row>
    <row r="3851" spans="2:2">
      <c r="B3851" s="34"/>
    </row>
    <row r="3852" spans="2:2">
      <c r="B3852" s="34"/>
    </row>
    <row r="3853" spans="2:2">
      <c r="B3853" s="34"/>
    </row>
    <row r="3854" spans="2:2">
      <c r="B3854" s="34"/>
    </row>
    <row r="3855" spans="2:2">
      <c r="B3855" s="34"/>
    </row>
    <row r="3856" spans="2:2">
      <c r="B3856" s="34"/>
    </row>
    <row r="3857" spans="2:2">
      <c r="B3857" s="34"/>
    </row>
    <row r="3858" spans="2:2">
      <c r="B3858" s="34"/>
    </row>
    <row r="3859" spans="2:2">
      <c r="B3859" s="34"/>
    </row>
    <row r="3860" spans="2:2">
      <c r="B3860" s="34"/>
    </row>
    <row r="3861" spans="2:2">
      <c r="B3861" s="34"/>
    </row>
    <row r="3862" spans="2:2">
      <c r="B3862" s="34"/>
    </row>
    <row r="3863" spans="2:2">
      <c r="B3863" s="34"/>
    </row>
    <row r="3864" spans="2:2">
      <c r="B3864" s="34"/>
    </row>
    <row r="3865" spans="2:2">
      <c r="B3865" s="34"/>
    </row>
    <row r="3866" spans="2:2">
      <c r="B3866" s="34"/>
    </row>
    <row r="3867" spans="2:2">
      <c r="B3867" s="34"/>
    </row>
    <row r="3868" spans="2:2">
      <c r="B3868" s="34"/>
    </row>
    <row r="3869" spans="2:2">
      <c r="B3869" s="34"/>
    </row>
    <row r="3870" spans="2:2">
      <c r="B3870" s="34"/>
    </row>
    <row r="3871" spans="2:2">
      <c r="B3871" s="34"/>
    </row>
    <row r="3872" spans="2:2">
      <c r="B3872" s="34"/>
    </row>
    <row r="3873" spans="2:2">
      <c r="B3873" s="34"/>
    </row>
    <row r="3874" spans="2:2">
      <c r="B3874" s="34"/>
    </row>
    <row r="3875" spans="2:2">
      <c r="B3875" s="34"/>
    </row>
    <row r="3876" spans="2:2">
      <c r="B3876" s="34"/>
    </row>
    <row r="3877" spans="2:2">
      <c r="B3877" s="34"/>
    </row>
    <row r="3878" spans="2:2">
      <c r="B3878" s="34"/>
    </row>
    <row r="3879" spans="2:2">
      <c r="B3879" s="34"/>
    </row>
    <row r="3880" spans="2:2">
      <c r="B3880" s="34"/>
    </row>
    <row r="3881" spans="2:2">
      <c r="B3881" s="34"/>
    </row>
    <row r="3882" spans="2:2">
      <c r="B3882" s="34"/>
    </row>
    <row r="3883" spans="2:2">
      <c r="B3883" s="34"/>
    </row>
    <row r="3884" spans="2:2">
      <c r="B3884" s="34"/>
    </row>
    <row r="3885" spans="2:2">
      <c r="B3885" s="34"/>
    </row>
    <row r="3886" spans="2:2">
      <c r="B3886" s="34"/>
    </row>
    <row r="3887" spans="2:2">
      <c r="B3887" s="34"/>
    </row>
    <row r="3888" spans="2:2">
      <c r="B3888" s="34"/>
    </row>
    <row r="3889" spans="2:2">
      <c r="B3889" s="34"/>
    </row>
    <row r="3890" spans="2:2">
      <c r="B3890" s="34"/>
    </row>
    <row r="3891" spans="2:2">
      <c r="B3891" s="34"/>
    </row>
    <row r="3892" spans="2:2">
      <c r="B3892" s="34"/>
    </row>
    <row r="3893" spans="2:2">
      <c r="B3893" s="34"/>
    </row>
    <row r="3894" spans="2:2">
      <c r="B3894" s="34"/>
    </row>
    <row r="3895" spans="2:2">
      <c r="B3895" s="34"/>
    </row>
    <row r="3896" spans="2:2">
      <c r="B3896" s="34"/>
    </row>
    <row r="3897" spans="2:2">
      <c r="B3897" s="34"/>
    </row>
    <row r="3898" spans="2:2">
      <c r="B3898" s="34"/>
    </row>
    <row r="3899" spans="2:2">
      <c r="B3899" s="34"/>
    </row>
    <row r="3900" spans="2:2">
      <c r="B3900" s="34"/>
    </row>
    <row r="3901" spans="2:2">
      <c r="B3901" s="34"/>
    </row>
    <row r="3902" spans="2:2">
      <c r="B3902" s="34"/>
    </row>
    <row r="3903" spans="2:2">
      <c r="B3903" s="34"/>
    </row>
    <row r="3904" spans="2:2">
      <c r="B3904" s="34"/>
    </row>
    <row r="3905" spans="2:2">
      <c r="B3905" s="34"/>
    </row>
    <row r="3906" spans="2:2">
      <c r="B3906" s="34"/>
    </row>
    <row r="3907" spans="2:2">
      <c r="B3907" s="34"/>
    </row>
    <row r="3908" spans="2:2">
      <c r="B3908" s="34"/>
    </row>
    <row r="3909" spans="2:2">
      <c r="B3909" s="34"/>
    </row>
    <row r="3910" spans="2:2">
      <c r="B3910" s="34"/>
    </row>
    <row r="3911" spans="2:2">
      <c r="B3911" s="34"/>
    </row>
    <row r="3912" spans="2:2">
      <c r="B3912" s="34"/>
    </row>
    <row r="3913" spans="2:2">
      <c r="B3913" s="34"/>
    </row>
    <row r="3914" spans="2:2">
      <c r="B3914" s="34"/>
    </row>
    <row r="3915" spans="2:2">
      <c r="B3915" s="34"/>
    </row>
    <row r="3916" spans="2:2">
      <c r="B3916" s="34"/>
    </row>
    <row r="3917" spans="2:2">
      <c r="B3917" s="34"/>
    </row>
    <row r="3918" spans="2:2">
      <c r="B3918" s="34"/>
    </row>
    <row r="3919" spans="2:2">
      <c r="B3919" s="34"/>
    </row>
    <row r="3920" spans="2:2">
      <c r="B3920" s="34"/>
    </row>
    <row r="3921" spans="2:2">
      <c r="B3921" s="34"/>
    </row>
    <row r="3922" spans="2:2">
      <c r="B3922" s="34"/>
    </row>
    <row r="3923" spans="2:2">
      <c r="B3923" s="34"/>
    </row>
    <row r="3924" spans="2:2">
      <c r="B3924" s="34"/>
    </row>
    <row r="3925" spans="2:2">
      <c r="B3925" s="34"/>
    </row>
    <row r="3926" spans="2:2">
      <c r="B3926" s="34"/>
    </row>
    <row r="3927" spans="2:2">
      <c r="B3927" s="34"/>
    </row>
    <row r="3928" spans="2:2">
      <c r="B3928" s="34"/>
    </row>
    <row r="3929" spans="2:2">
      <c r="B3929" s="34"/>
    </row>
    <row r="3930" spans="2:2">
      <c r="B3930" s="34"/>
    </row>
    <row r="3931" spans="2:2">
      <c r="B3931" s="34"/>
    </row>
    <row r="3932" spans="2:2">
      <c r="B3932" s="34"/>
    </row>
    <row r="3933" spans="2:2">
      <c r="B3933" s="34"/>
    </row>
    <row r="3934" spans="2:2">
      <c r="B3934" s="34"/>
    </row>
    <row r="3935" spans="2:2">
      <c r="B3935" s="34"/>
    </row>
    <row r="3936" spans="2:2">
      <c r="B3936" s="34"/>
    </row>
    <row r="3937" spans="2:2">
      <c r="B3937" s="34"/>
    </row>
    <row r="3938" spans="2:2">
      <c r="B3938" s="34"/>
    </row>
    <row r="3939" spans="2:2">
      <c r="B3939" s="34"/>
    </row>
    <row r="3940" spans="2:2">
      <c r="B3940" s="34"/>
    </row>
    <row r="3941" spans="2:2">
      <c r="B3941" s="34"/>
    </row>
    <row r="3942" spans="2:2">
      <c r="B3942" s="34"/>
    </row>
    <row r="3943" spans="2:2">
      <c r="B3943" s="34"/>
    </row>
    <row r="3944" spans="2:2">
      <c r="B3944" s="34"/>
    </row>
    <row r="3945" spans="2:2">
      <c r="B3945" s="34"/>
    </row>
    <row r="3946" spans="2:2">
      <c r="B3946" s="34"/>
    </row>
    <row r="3947" spans="2:2">
      <c r="B3947" s="34"/>
    </row>
    <row r="3948" spans="2:2">
      <c r="B3948" s="34"/>
    </row>
    <row r="3949" spans="2:2">
      <c r="B3949" s="34"/>
    </row>
    <row r="3950" spans="2:2">
      <c r="B3950" s="34"/>
    </row>
    <row r="3951" spans="2:2">
      <c r="B3951" s="34"/>
    </row>
    <row r="3952" spans="2:2">
      <c r="B3952" s="34"/>
    </row>
    <row r="3953" spans="2:2">
      <c r="B3953" s="34"/>
    </row>
    <row r="3954" spans="2:2">
      <c r="B3954" s="34"/>
    </row>
    <row r="3955" spans="2:2">
      <c r="B3955" s="34"/>
    </row>
    <row r="3956" spans="2:2">
      <c r="B3956" s="34"/>
    </row>
    <row r="3957" spans="2:2">
      <c r="B3957" s="34"/>
    </row>
    <row r="3958" spans="2:2">
      <c r="B3958" s="34"/>
    </row>
    <row r="3959" spans="2:2">
      <c r="B3959" s="34"/>
    </row>
    <row r="3960" spans="2:2">
      <c r="B3960" s="34"/>
    </row>
    <row r="3961" spans="2:2">
      <c r="B3961" s="34"/>
    </row>
    <row r="3962" spans="2:2">
      <c r="B3962" s="34"/>
    </row>
    <row r="3963" spans="2:2">
      <c r="B3963" s="34"/>
    </row>
    <row r="3964" spans="2:2">
      <c r="B3964" s="34"/>
    </row>
    <row r="3965" spans="2:2">
      <c r="B3965" s="34"/>
    </row>
    <row r="3966" spans="2:2">
      <c r="B3966" s="34"/>
    </row>
    <row r="3967" spans="2:2">
      <c r="B3967" s="34"/>
    </row>
    <row r="3968" spans="2:2">
      <c r="B3968" s="34"/>
    </row>
    <row r="3969" spans="2:2">
      <c r="B3969" s="34"/>
    </row>
    <row r="3970" spans="2:2">
      <c r="B3970" s="34"/>
    </row>
    <row r="3971" spans="2:2">
      <c r="B3971" s="34"/>
    </row>
    <row r="3972" spans="2:2">
      <c r="B3972" s="34"/>
    </row>
    <row r="3973" spans="2:2">
      <c r="B3973" s="34"/>
    </row>
    <row r="3974" spans="2:2">
      <c r="B3974" s="34"/>
    </row>
    <row r="3975" spans="2:2">
      <c r="B3975" s="34"/>
    </row>
    <row r="3976" spans="2:2">
      <c r="B3976" s="34"/>
    </row>
    <row r="3977" spans="2:2">
      <c r="B3977" s="34"/>
    </row>
    <row r="3978" spans="2:2">
      <c r="B3978" s="34"/>
    </row>
    <row r="3979" spans="2:2">
      <c r="B3979" s="34"/>
    </row>
    <row r="3980" spans="2:2">
      <c r="B3980" s="34"/>
    </row>
    <row r="3981" spans="2:2">
      <c r="B3981" s="34"/>
    </row>
    <row r="3982" spans="2:2">
      <c r="B3982" s="34"/>
    </row>
    <row r="3983" spans="2:2">
      <c r="B3983" s="34"/>
    </row>
    <row r="3984" spans="2:2">
      <c r="B3984" s="34"/>
    </row>
    <row r="3985" spans="2:2">
      <c r="B3985" s="34"/>
    </row>
    <row r="3986" spans="2:2">
      <c r="B3986" s="34"/>
    </row>
    <row r="3987" spans="2:2">
      <c r="B3987" s="34"/>
    </row>
    <row r="3988" spans="2:2">
      <c r="B3988" s="34"/>
    </row>
    <row r="3989" spans="2:2">
      <c r="B3989" s="34"/>
    </row>
    <row r="3990" spans="2:2">
      <c r="B3990" s="34"/>
    </row>
    <row r="3991" spans="2:2">
      <c r="B3991" s="34"/>
    </row>
    <row r="3992" spans="2:2">
      <c r="B3992" s="34"/>
    </row>
    <row r="3993" spans="2:2">
      <c r="B3993" s="34"/>
    </row>
    <row r="3994" spans="2:2">
      <c r="B3994" s="34"/>
    </row>
    <row r="3995" spans="2:2">
      <c r="B3995" s="34"/>
    </row>
    <row r="3996" spans="2:2">
      <c r="B3996" s="34"/>
    </row>
    <row r="3997" spans="2:2">
      <c r="B3997" s="34"/>
    </row>
    <row r="3998" spans="2:2">
      <c r="B3998" s="34"/>
    </row>
    <row r="3999" spans="2:2">
      <c r="B3999" s="34"/>
    </row>
    <row r="4000" spans="2:2">
      <c r="B4000" s="34"/>
    </row>
    <row r="4001" spans="2:2">
      <c r="B4001" s="34"/>
    </row>
    <row r="4002" spans="2:2">
      <c r="B4002" s="34"/>
    </row>
    <row r="4003" spans="2:2">
      <c r="B4003" s="34"/>
    </row>
    <row r="4004" spans="2:2">
      <c r="B4004" s="34"/>
    </row>
    <row r="4005" spans="2:2">
      <c r="B4005" s="34"/>
    </row>
    <row r="4006" spans="2:2">
      <c r="B4006" s="34"/>
    </row>
    <row r="4007" spans="2:2">
      <c r="B4007" s="34"/>
    </row>
    <row r="4008" spans="2:2">
      <c r="B4008" s="34"/>
    </row>
    <row r="4009" spans="2:2">
      <c r="B4009" s="34"/>
    </row>
    <row r="4010" spans="2:2">
      <c r="B4010" s="34"/>
    </row>
    <row r="4011" spans="2:2">
      <c r="B4011" s="34"/>
    </row>
    <row r="4012" spans="2:2">
      <c r="B4012" s="34"/>
    </row>
    <row r="4013" spans="2:2">
      <c r="B4013" s="34"/>
    </row>
    <row r="4014" spans="2:2">
      <c r="B4014" s="34"/>
    </row>
    <row r="4015" spans="2:2">
      <c r="B4015" s="34"/>
    </row>
    <row r="4016" spans="2:2">
      <c r="B4016" s="34"/>
    </row>
    <row r="4017" spans="2:2">
      <c r="B4017" s="34"/>
    </row>
    <row r="4018" spans="2:2">
      <c r="B4018" s="34"/>
    </row>
    <row r="4019" spans="2:2">
      <c r="B4019" s="34"/>
    </row>
    <row r="4020" spans="2:2">
      <c r="B4020" s="34"/>
    </row>
    <row r="4021" spans="2:2">
      <c r="B4021" s="34"/>
    </row>
    <row r="4022" spans="2:2">
      <c r="B4022" s="34"/>
    </row>
    <row r="4023" spans="2:2">
      <c r="B4023" s="34"/>
    </row>
    <row r="4024" spans="2:2">
      <c r="B4024" s="34"/>
    </row>
    <row r="4025" spans="2:2">
      <c r="B4025" s="34"/>
    </row>
    <row r="4026" spans="2:2">
      <c r="B4026" s="34"/>
    </row>
    <row r="4027" spans="2:2">
      <c r="B4027" s="34"/>
    </row>
    <row r="4028" spans="2:2">
      <c r="B4028" s="34"/>
    </row>
    <row r="4029" spans="2:2">
      <c r="B4029" s="34"/>
    </row>
    <row r="4030" spans="2:2">
      <c r="B4030" s="34"/>
    </row>
    <row r="4031" spans="2:2">
      <c r="B4031" s="34"/>
    </row>
    <row r="4032" spans="2:2">
      <c r="B4032" s="34"/>
    </row>
    <row r="4033" spans="2:2">
      <c r="B4033" s="34"/>
    </row>
    <row r="4034" spans="2:2">
      <c r="B4034" s="34"/>
    </row>
    <row r="4035" spans="2:2">
      <c r="B4035" s="34"/>
    </row>
    <row r="4036" spans="2:2">
      <c r="B4036" s="34"/>
    </row>
    <row r="4037" spans="2:2">
      <c r="B4037" s="34"/>
    </row>
    <row r="4038" spans="2:2">
      <c r="B4038" s="34"/>
    </row>
    <row r="4039" spans="2:2">
      <c r="B4039" s="34"/>
    </row>
    <row r="4040" spans="2:2">
      <c r="B4040" s="34"/>
    </row>
    <row r="4041" spans="2:2">
      <c r="B4041" s="34"/>
    </row>
    <row r="4042" spans="2:2">
      <c r="B4042" s="34"/>
    </row>
    <row r="4043" spans="2:2">
      <c r="B4043" s="34"/>
    </row>
    <row r="4044" spans="2:2">
      <c r="B4044" s="34"/>
    </row>
    <row r="4045" spans="2:2">
      <c r="B4045" s="34"/>
    </row>
    <row r="4046" spans="2:2">
      <c r="B4046" s="34"/>
    </row>
    <row r="4047" spans="2:2">
      <c r="B4047" s="34"/>
    </row>
    <row r="4048" spans="2:2">
      <c r="B4048" s="34"/>
    </row>
    <row r="4049" spans="2:2">
      <c r="B4049" s="34"/>
    </row>
    <row r="4050" spans="2:2">
      <c r="B4050" s="34"/>
    </row>
    <row r="4051" spans="2:2">
      <c r="B4051" s="34"/>
    </row>
    <row r="4052" spans="2:2">
      <c r="B4052" s="34"/>
    </row>
    <row r="4053" spans="2:2">
      <c r="B4053" s="34"/>
    </row>
    <row r="4054" spans="2:2">
      <c r="B4054" s="34"/>
    </row>
    <row r="4055" spans="2:2">
      <c r="B4055" s="34"/>
    </row>
    <row r="4056" spans="2:2">
      <c r="B4056" s="34"/>
    </row>
    <row r="4057" spans="2:2">
      <c r="B4057" s="34"/>
    </row>
    <row r="4058" spans="2:2">
      <c r="B4058" s="34"/>
    </row>
    <row r="4059" spans="2:2">
      <c r="B4059" s="34"/>
    </row>
    <row r="4060" spans="2:2">
      <c r="B4060" s="34"/>
    </row>
    <row r="4061" spans="2:2">
      <c r="B4061" s="34"/>
    </row>
    <row r="4062" spans="2:2">
      <c r="B4062" s="34"/>
    </row>
    <row r="4063" spans="2:2">
      <c r="B4063" s="34"/>
    </row>
    <row r="4064" spans="2:2">
      <c r="B4064" s="34"/>
    </row>
    <row r="4065" spans="2:2">
      <c r="B4065" s="34"/>
    </row>
    <row r="4066" spans="2:2">
      <c r="B4066" s="34"/>
    </row>
    <row r="4067" spans="2:2">
      <c r="B4067" s="34"/>
    </row>
    <row r="4068" spans="2:2">
      <c r="B4068" s="34"/>
    </row>
    <row r="4069" spans="2:2">
      <c r="B4069" s="34"/>
    </row>
    <row r="4070" spans="2:2">
      <c r="B4070" s="34"/>
    </row>
    <row r="4071" spans="2:2">
      <c r="B4071" s="34"/>
    </row>
    <row r="4072" spans="2:2">
      <c r="B4072" s="34"/>
    </row>
    <row r="4073" spans="2:2">
      <c r="B4073" s="34"/>
    </row>
    <row r="4074" spans="2:2">
      <c r="B4074" s="34"/>
    </row>
    <row r="4075" spans="2:2">
      <c r="B4075" s="34"/>
    </row>
    <row r="4076" spans="2:2">
      <c r="B4076" s="34"/>
    </row>
    <row r="4077" spans="2:2">
      <c r="B4077" s="34"/>
    </row>
    <row r="4078" spans="2:2">
      <c r="B4078" s="34"/>
    </row>
    <row r="4079" spans="2:2">
      <c r="B4079" s="34"/>
    </row>
    <row r="4080" spans="2:2">
      <c r="B4080" s="34"/>
    </row>
    <row r="4081" spans="2:2">
      <c r="B4081" s="34"/>
    </row>
    <row r="4082" spans="2:2">
      <c r="B4082" s="34"/>
    </row>
    <row r="4083" spans="2:2">
      <c r="B4083" s="34"/>
    </row>
    <row r="4084" spans="2:2">
      <c r="B4084" s="34"/>
    </row>
    <row r="4085" spans="2:2">
      <c r="B4085" s="34"/>
    </row>
    <row r="4086" spans="2:2">
      <c r="B4086" s="34"/>
    </row>
    <row r="4087" spans="2:2">
      <c r="B4087" s="34"/>
    </row>
    <row r="4088" spans="2:2">
      <c r="B4088" s="34"/>
    </row>
    <row r="4089" spans="2:2">
      <c r="B4089" s="34"/>
    </row>
    <row r="4090" spans="2:2">
      <c r="B4090" s="34"/>
    </row>
    <row r="4091" spans="2:2">
      <c r="B4091" s="34"/>
    </row>
    <row r="4092" spans="2:2">
      <c r="B4092" s="34"/>
    </row>
    <row r="4093" spans="2:2">
      <c r="B4093" s="34"/>
    </row>
    <row r="4094" spans="2:2">
      <c r="B4094" s="34"/>
    </row>
    <row r="4095" spans="2:2">
      <c r="B4095" s="34"/>
    </row>
    <row r="4096" spans="2:2">
      <c r="B4096" s="34"/>
    </row>
    <row r="4097" spans="2:2">
      <c r="B4097" s="34"/>
    </row>
    <row r="4098" spans="2:2">
      <c r="B4098" s="34"/>
    </row>
    <row r="4099" spans="2:2">
      <c r="B4099" s="34"/>
    </row>
    <row r="4100" spans="2:2">
      <c r="B4100" s="34"/>
    </row>
    <row r="4101" spans="2:2">
      <c r="B4101" s="34"/>
    </row>
    <row r="4102" spans="2:2">
      <c r="B4102" s="34"/>
    </row>
    <row r="4103" spans="2:2">
      <c r="B4103" s="34"/>
    </row>
    <row r="4104" spans="2:2">
      <c r="B4104" s="34"/>
    </row>
    <row r="4105" spans="2:2">
      <c r="B4105" s="34"/>
    </row>
    <row r="4106" spans="2:2">
      <c r="B4106" s="34"/>
    </row>
    <row r="4107" spans="2:2">
      <c r="B4107" s="34"/>
    </row>
    <row r="4108" spans="2:2">
      <c r="B4108" s="34"/>
    </row>
    <row r="4109" spans="2:2">
      <c r="B4109" s="34"/>
    </row>
    <row r="4110" spans="2:2">
      <c r="B4110" s="34"/>
    </row>
    <row r="4111" spans="2:2">
      <c r="B4111" s="34"/>
    </row>
    <row r="4112" spans="2:2">
      <c r="B4112" s="34"/>
    </row>
    <row r="4113" spans="2:2">
      <c r="B4113" s="34"/>
    </row>
    <row r="4114" spans="2:2">
      <c r="B4114" s="34"/>
    </row>
    <row r="4115" spans="2:2">
      <c r="B4115" s="34"/>
    </row>
    <row r="4116" spans="2:2">
      <c r="B4116" s="34"/>
    </row>
    <row r="4117" spans="2:2">
      <c r="B4117" s="34"/>
    </row>
    <row r="4118" spans="2:2">
      <c r="B4118" s="34"/>
    </row>
    <row r="4119" spans="2:2">
      <c r="B4119" s="34"/>
    </row>
    <row r="4120" spans="2:2">
      <c r="B4120" s="34"/>
    </row>
    <row r="4121" spans="2:2">
      <c r="B4121" s="34"/>
    </row>
    <row r="4122" spans="2:2">
      <c r="B4122" s="34"/>
    </row>
    <row r="4123" spans="2:2">
      <c r="B4123" s="34"/>
    </row>
    <row r="4124" spans="2:2">
      <c r="B4124" s="34"/>
    </row>
    <row r="4125" spans="2:2">
      <c r="B4125" s="34"/>
    </row>
    <row r="4126" spans="2:2">
      <c r="B4126" s="34"/>
    </row>
    <row r="4127" spans="2:2">
      <c r="B4127" s="34"/>
    </row>
    <row r="4128" spans="2:2">
      <c r="B4128" s="34"/>
    </row>
    <row r="4129" spans="2:2">
      <c r="B4129" s="34"/>
    </row>
    <row r="4130" spans="2:2">
      <c r="B4130" s="34"/>
    </row>
    <row r="4131" spans="2:2">
      <c r="B4131" s="34"/>
    </row>
    <row r="4132" spans="2:2">
      <c r="B4132" s="34"/>
    </row>
    <row r="4133" spans="2:2">
      <c r="B4133" s="34"/>
    </row>
    <row r="4134" spans="2:2">
      <c r="B4134" s="34"/>
    </row>
    <row r="4135" spans="2:2">
      <c r="B4135" s="34"/>
    </row>
    <row r="4136" spans="2:2">
      <c r="B4136" s="34"/>
    </row>
    <row r="4137" spans="2:2">
      <c r="B4137" s="34"/>
    </row>
    <row r="4138" spans="2:2">
      <c r="B4138" s="34"/>
    </row>
    <row r="4139" spans="2:2">
      <c r="B4139" s="34"/>
    </row>
    <row r="4140" spans="2:2">
      <c r="B4140" s="34"/>
    </row>
    <row r="4141" spans="2:2">
      <c r="B4141" s="34"/>
    </row>
    <row r="4142" spans="2:2">
      <c r="B4142" s="34"/>
    </row>
    <row r="4143" spans="2:2">
      <c r="B4143" s="34"/>
    </row>
    <row r="4144" spans="2:2">
      <c r="B4144" s="34"/>
    </row>
    <row r="4145" spans="2:2">
      <c r="B4145" s="34"/>
    </row>
    <row r="4146" spans="2:2">
      <c r="B4146" s="34"/>
    </row>
    <row r="4147" spans="2:2">
      <c r="B4147" s="34"/>
    </row>
    <row r="4148" spans="2:2">
      <c r="B4148" s="34"/>
    </row>
    <row r="4149" spans="2:2">
      <c r="B4149" s="34"/>
    </row>
    <row r="4150" spans="2:2">
      <c r="B4150" s="34"/>
    </row>
    <row r="4151" spans="2:2">
      <c r="B4151" s="34"/>
    </row>
    <row r="4152" spans="2:2">
      <c r="B4152" s="34"/>
    </row>
    <row r="4153" spans="2:2">
      <c r="B4153" s="34"/>
    </row>
    <row r="4154" spans="2:2">
      <c r="B4154" s="34"/>
    </row>
    <row r="4155" spans="2:2">
      <c r="B4155" s="34"/>
    </row>
    <row r="4156" spans="2:2">
      <c r="B4156" s="34"/>
    </row>
    <row r="4157" spans="2:2">
      <c r="B4157" s="34"/>
    </row>
    <row r="4158" spans="2:2">
      <c r="B4158" s="34"/>
    </row>
    <row r="4159" spans="2:2">
      <c r="B4159" s="34"/>
    </row>
    <row r="4160" spans="2:2">
      <c r="B4160" s="34"/>
    </row>
    <row r="4161" spans="2:2">
      <c r="B4161" s="34"/>
    </row>
    <row r="4162" spans="2:2">
      <c r="B4162" s="34"/>
    </row>
    <row r="4163" spans="2:2">
      <c r="B4163" s="34"/>
    </row>
    <row r="4164" spans="2:2">
      <c r="B4164" s="34"/>
    </row>
    <row r="4165" spans="2:2">
      <c r="B4165" s="34"/>
    </row>
    <row r="4166" spans="2:2">
      <c r="B4166" s="34"/>
    </row>
    <row r="4167" spans="2:2">
      <c r="B4167" s="34"/>
    </row>
    <row r="4168" spans="2:2">
      <c r="B4168" s="34"/>
    </row>
    <row r="4169" spans="2:2">
      <c r="B4169" s="34"/>
    </row>
    <row r="4170" spans="2:2">
      <c r="B4170" s="34"/>
    </row>
    <row r="4171" spans="2:2">
      <c r="B4171" s="34"/>
    </row>
    <row r="4172" spans="2:2">
      <c r="B4172" s="34"/>
    </row>
    <row r="4173" spans="2:2">
      <c r="B4173" s="34"/>
    </row>
    <row r="4174" spans="2:2">
      <c r="B4174" s="34"/>
    </row>
    <row r="4175" spans="2:2">
      <c r="B4175" s="34"/>
    </row>
    <row r="4176" spans="2:2">
      <c r="B4176" s="34"/>
    </row>
    <row r="4177" spans="2:2">
      <c r="B4177" s="34"/>
    </row>
    <row r="4178" spans="2:2">
      <c r="B4178" s="34"/>
    </row>
    <row r="4179" spans="2:2">
      <c r="B4179" s="34"/>
    </row>
    <row r="4180" spans="2:2">
      <c r="B4180" s="34"/>
    </row>
    <row r="4181" spans="2:2">
      <c r="B4181" s="34"/>
    </row>
    <row r="4182" spans="2:2">
      <c r="B4182" s="34"/>
    </row>
    <row r="4183" spans="2:2">
      <c r="B4183" s="34"/>
    </row>
    <row r="4184" spans="2:2">
      <c r="B4184" s="34"/>
    </row>
    <row r="4185" spans="2:2">
      <c r="B4185" s="34"/>
    </row>
    <row r="4186" spans="2:2">
      <c r="B4186" s="34"/>
    </row>
    <row r="4187" spans="2:2">
      <c r="B4187" s="34"/>
    </row>
    <row r="4188" spans="2:2">
      <c r="B4188" s="34"/>
    </row>
    <row r="4189" spans="2:2">
      <c r="B4189" s="34"/>
    </row>
    <row r="4190" spans="2:2">
      <c r="B4190" s="34"/>
    </row>
    <row r="4191" spans="2:2">
      <c r="B4191" s="34"/>
    </row>
    <row r="4192" spans="2:2">
      <c r="B4192" s="34"/>
    </row>
    <row r="4193" spans="2:2">
      <c r="B4193" s="34"/>
    </row>
    <row r="4194" spans="2:2">
      <c r="B4194" s="34"/>
    </row>
    <row r="4195" spans="2:2">
      <c r="B4195" s="34"/>
    </row>
    <row r="4196" spans="2:2">
      <c r="B4196" s="34"/>
    </row>
    <row r="4197" spans="2:2">
      <c r="B4197" s="34"/>
    </row>
    <row r="4198" spans="2:2">
      <c r="B4198" s="34"/>
    </row>
    <row r="4199" spans="2:2">
      <c r="B4199" s="34"/>
    </row>
    <row r="4200" spans="2:2">
      <c r="B4200" s="34"/>
    </row>
    <row r="4201" spans="2:2">
      <c r="B4201" s="34"/>
    </row>
    <row r="4202" spans="2:2">
      <c r="B4202" s="34"/>
    </row>
    <row r="4203" spans="2:2">
      <c r="B4203" s="34"/>
    </row>
    <row r="4204" spans="2:2">
      <c r="B4204" s="34"/>
    </row>
    <row r="4205" spans="2:2">
      <c r="B4205" s="34"/>
    </row>
    <row r="4206" spans="2:2">
      <c r="B4206" s="34"/>
    </row>
    <row r="4207" spans="2:2">
      <c r="B4207" s="34"/>
    </row>
    <row r="4208" spans="2:2">
      <c r="B4208" s="34"/>
    </row>
    <row r="4209" spans="2:2">
      <c r="B4209" s="34"/>
    </row>
    <row r="4210" spans="2:2">
      <c r="B4210" s="34"/>
    </row>
    <row r="4211" spans="2:2">
      <c r="B4211" s="34"/>
    </row>
    <row r="4212" spans="2:2">
      <c r="B4212" s="34"/>
    </row>
    <row r="4213" spans="2:2">
      <c r="B4213" s="34"/>
    </row>
    <row r="4214" spans="2:2">
      <c r="B4214" s="34"/>
    </row>
    <row r="4215" spans="2:2">
      <c r="B4215" s="34"/>
    </row>
    <row r="4216" spans="2:2">
      <c r="B4216" s="34"/>
    </row>
    <row r="4217" spans="2:2">
      <c r="B4217" s="34"/>
    </row>
    <row r="4218" spans="2:2">
      <c r="B4218" s="34"/>
    </row>
    <row r="4219" spans="2:2">
      <c r="B4219" s="34"/>
    </row>
    <row r="4220" spans="2:2">
      <c r="B4220" s="34"/>
    </row>
    <row r="4221" spans="2:2">
      <c r="B4221" s="34"/>
    </row>
    <row r="4222" spans="2:2">
      <c r="B4222" s="34"/>
    </row>
    <row r="4223" spans="2:2">
      <c r="B4223" s="34"/>
    </row>
    <row r="4224" spans="2:2">
      <c r="B4224" s="34"/>
    </row>
    <row r="4225" spans="2:2">
      <c r="B4225" s="34"/>
    </row>
    <row r="4226" spans="2:2">
      <c r="B4226" s="34"/>
    </row>
    <row r="4227" spans="2:2">
      <c r="B4227" s="34"/>
    </row>
    <row r="4228" spans="2:2">
      <c r="B4228" s="34"/>
    </row>
    <row r="4229" spans="2:2">
      <c r="B4229" s="34"/>
    </row>
    <row r="4230" spans="2:2">
      <c r="B4230" s="34"/>
    </row>
    <row r="4231" spans="2:2">
      <c r="B4231" s="34"/>
    </row>
    <row r="4232" spans="2:2">
      <c r="B4232" s="34"/>
    </row>
    <row r="4233" spans="2:2">
      <c r="B4233" s="34"/>
    </row>
    <row r="4234" spans="2:2">
      <c r="B4234" s="34"/>
    </row>
    <row r="4235" spans="2:2">
      <c r="B4235" s="34"/>
    </row>
    <row r="4236" spans="2:2">
      <c r="B4236" s="34"/>
    </row>
    <row r="4237" spans="2:2">
      <c r="B4237" s="34"/>
    </row>
    <row r="4238" spans="2:2">
      <c r="B4238" s="34"/>
    </row>
    <row r="4239" spans="2:2">
      <c r="B4239" s="34"/>
    </row>
    <row r="4240" spans="2:2">
      <c r="B4240" s="34"/>
    </row>
    <row r="4241" spans="2:2">
      <c r="B4241" s="34"/>
    </row>
    <row r="4242" spans="2:2">
      <c r="B4242" s="34"/>
    </row>
    <row r="4243" spans="2:2">
      <c r="B4243" s="34"/>
    </row>
    <row r="4244" spans="2:2">
      <c r="B4244" s="34"/>
    </row>
    <row r="4245" spans="2:2">
      <c r="B4245" s="34"/>
    </row>
    <row r="4246" spans="2:2">
      <c r="B4246" s="34"/>
    </row>
    <row r="4247" spans="2:2">
      <c r="B4247" s="34"/>
    </row>
    <row r="4248" spans="2:2">
      <c r="B4248" s="34"/>
    </row>
    <row r="4249" spans="2:2">
      <c r="B4249" s="34"/>
    </row>
    <row r="4250" spans="2:2">
      <c r="B4250" s="34"/>
    </row>
    <row r="4251" spans="2:2">
      <c r="B4251" s="34"/>
    </row>
    <row r="4252" spans="2:2">
      <c r="B4252" s="34"/>
    </row>
    <row r="4253" spans="2:2">
      <c r="B4253" s="34"/>
    </row>
    <row r="4254" spans="2:2">
      <c r="B4254" s="34"/>
    </row>
    <row r="4255" spans="2:2">
      <c r="B4255" s="34"/>
    </row>
    <row r="4256" spans="2:2">
      <c r="B4256" s="34"/>
    </row>
    <row r="4257" spans="2:2">
      <c r="B4257" s="34"/>
    </row>
    <row r="4258" spans="2:2">
      <c r="B4258" s="34"/>
    </row>
    <row r="4259" spans="2:2">
      <c r="B4259" s="34"/>
    </row>
    <row r="4260" spans="2:2">
      <c r="B4260" s="34"/>
    </row>
    <row r="4261" spans="2:2">
      <c r="B4261" s="34"/>
    </row>
    <row r="4262" spans="2:2">
      <c r="B4262" s="34"/>
    </row>
    <row r="4263" spans="2:2">
      <c r="B4263" s="34"/>
    </row>
    <row r="4264" spans="2:2">
      <c r="B4264" s="34"/>
    </row>
    <row r="4265" spans="2:2">
      <c r="B4265" s="34"/>
    </row>
    <row r="4266" spans="2:2">
      <c r="B4266" s="34"/>
    </row>
    <row r="4267" spans="2:2">
      <c r="B4267" s="34"/>
    </row>
    <row r="4268" spans="2:2">
      <c r="B4268" s="34"/>
    </row>
    <row r="4269" spans="2:2">
      <c r="B4269" s="34"/>
    </row>
    <row r="4270" spans="2:2">
      <c r="B4270" s="34"/>
    </row>
    <row r="4271" spans="2:2">
      <c r="B4271" s="34"/>
    </row>
    <row r="4272" spans="2:2">
      <c r="B4272" s="34"/>
    </row>
    <row r="4273" spans="2:2">
      <c r="B4273" s="34"/>
    </row>
    <row r="4274" spans="2:2">
      <c r="B4274" s="34"/>
    </row>
    <row r="4275" spans="2:2">
      <c r="B4275" s="34"/>
    </row>
    <row r="4276" spans="2:2">
      <c r="B4276" s="34"/>
    </row>
    <row r="4277" spans="2:2">
      <c r="B4277" s="34"/>
    </row>
    <row r="4278" spans="2:2">
      <c r="B4278" s="34"/>
    </row>
    <row r="4279" spans="2:2">
      <c r="B4279" s="34"/>
    </row>
    <row r="4280" spans="2:2">
      <c r="B4280" s="34"/>
    </row>
    <row r="4281" spans="2:2">
      <c r="B4281" s="34"/>
    </row>
    <row r="4282" spans="2:2">
      <c r="B4282" s="34"/>
    </row>
    <row r="4283" spans="2:2">
      <c r="B4283" s="34"/>
    </row>
    <row r="4284" spans="2:2">
      <c r="B4284" s="34"/>
    </row>
    <row r="4285" spans="2:2">
      <c r="B4285" s="34"/>
    </row>
    <row r="4286" spans="2:2">
      <c r="B4286" s="34"/>
    </row>
    <row r="4287" spans="2:2">
      <c r="B4287" s="34"/>
    </row>
    <row r="4288" spans="2:2">
      <c r="B4288" s="34"/>
    </row>
    <row r="4289" spans="2:2">
      <c r="B4289" s="34"/>
    </row>
    <row r="4290" spans="2:2">
      <c r="B4290" s="34"/>
    </row>
    <row r="4291" spans="2:2">
      <c r="B4291" s="34"/>
    </row>
    <row r="4292" spans="2:2">
      <c r="B4292" s="34"/>
    </row>
    <row r="4293" spans="2:2">
      <c r="B4293" s="34"/>
    </row>
    <row r="4294" spans="2:2">
      <c r="B4294" s="34"/>
    </row>
    <row r="4295" spans="2:2">
      <c r="B4295" s="34"/>
    </row>
    <row r="4296" spans="2:2">
      <c r="B4296" s="34"/>
    </row>
    <row r="4297" spans="2:2">
      <c r="B4297" s="34"/>
    </row>
    <row r="4298" spans="2:2">
      <c r="B4298" s="34"/>
    </row>
    <row r="4299" spans="2:2">
      <c r="B4299" s="34"/>
    </row>
    <row r="4300" spans="2:2">
      <c r="B4300" s="34"/>
    </row>
    <row r="4301" spans="2:2">
      <c r="B4301" s="34"/>
    </row>
    <row r="4302" spans="2:2">
      <c r="B4302" s="34"/>
    </row>
    <row r="4303" spans="2:2">
      <c r="B4303" s="34"/>
    </row>
    <row r="4304" spans="2:2">
      <c r="B4304" s="34"/>
    </row>
    <row r="4305" spans="2:2">
      <c r="B4305" s="34"/>
    </row>
    <row r="4306" spans="2:2">
      <c r="B4306" s="34"/>
    </row>
    <row r="4307" spans="2:2">
      <c r="B4307" s="34"/>
    </row>
    <row r="4308" spans="2:2">
      <c r="B4308" s="34"/>
    </row>
    <row r="4309" spans="2:2">
      <c r="B4309" s="34"/>
    </row>
    <row r="4310" spans="2:2">
      <c r="B4310" s="34"/>
    </row>
    <row r="4311" spans="2:2">
      <c r="B4311" s="34"/>
    </row>
    <row r="4312" spans="2:2">
      <c r="B4312" s="34"/>
    </row>
    <row r="4313" spans="2:2">
      <c r="B4313" s="34"/>
    </row>
    <row r="4314" spans="2:2">
      <c r="B4314" s="34"/>
    </row>
    <row r="4315" spans="2:2">
      <c r="B4315" s="34"/>
    </row>
    <row r="4316" spans="2:2">
      <c r="B4316" s="34"/>
    </row>
    <row r="4317" spans="2:2">
      <c r="B4317" s="34"/>
    </row>
    <row r="4318" spans="2:2">
      <c r="B4318" s="34"/>
    </row>
    <row r="4319" spans="2:2">
      <c r="B4319" s="34"/>
    </row>
    <row r="4320" spans="2:2">
      <c r="B4320" s="34"/>
    </row>
    <row r="4321" spans="2:2">
      <c r="B4321" s="34"/>
    </row>
    <row r="4322" spans="2:2">
      <c r="B4322" s="34"/>
    </row>
    <row r="4323" spans="2:2">
      <c r="B4323" s="34"/>
    </row>
    <row r="4324" spans="2:2">
      <c r="B4324" s="34"/>
    </row>
    <row r="4325" spans="2:2">
      <c r="B4325" s="34"/>
    </row>
    <row r="4326" spans="2:2">
      <c r="B4326" s="34"/>
    </row>
    <row r="4327" spans="2:2">
      <c r="B4327" s="34"/>
    </row>
    <row r="4328" spans="2:2">
      <c r="B4328" s="34"/>
    </row>
    <row r="4329" spans="2:2">
      <c r="B4329" s="34"/>
    </row>
    <row r="4330" spans="2:2">
      <c r="B4330" s="34"/>
    </row>
    <row r="4331" spans="2:2">
      <c r="B4331" s="34"/>
    </row>
    <row r="4332" spans="2:2">
      <c r="B4332" s="34"/>
    </row>
    <row r="4333" spans="2:2">
      <c r="B4333" s="34"/>
    </row>
    <row r="4334" spans="2:2">
      <c r="B4334" s="34"/>
    </row>
    <row r="4335" spans="2:2">
      <c r="B4335" s="34"/>
    </row>
    <row r="4336" spans="2:2">
      <c r="B4336" s="34"/>
    </row>
    <row r="4337" spans="2:2">
      <c r="B4337" s="34"/>
    </row>
    <row r="4338" spans="2:2">
      <c r="B4338" s="34"/>
    </row>
    <row r="4339" spans="2:2">
      <c r="B4339" s="34"/>
    </row>
    <row r="4340" spans="2:2">
      <c r="B4340" s="34"/>
    </row>
    <row r="4341" spans="2:2">
      <c r="B4341" s="34"/>
    </row>
    <row r="4342" spans="2:2">
      <c r="B4342" s="34"/>
    </row>
    <row r="4343" spans="2:2">
      <c r="B4343" s="34"/>
    </row>
    <row r="4344" spans="2:2">
      <c r="B4344" s="34"/>
    </row>
    <row r="4345" spans="2:2">
      <c r="B4345" s="34"/>
    </row>
    <row r="4346" spans="2:2">
      <c r="B4346" s="34"/>
    </row>
    <row r="4347" spans="2:2">
      <c r="B4347" s="34"/>
    </row>
    <row r="4348" spans="2:2">
      <c r="B4348" s="34"/>
    </row>
    <row r="4349" spans="2:2">
      <c r="B4349" s="34"/>
    </row>
    <row r="4350" spans="2:2">
      <c r="B4350" s="34"/>
    </row>
    <row r="4351" spans="2:2">
      <c r="B4351" s="34"/>
    </row>
    <row r="4352" spans="2:2">
      <c r="B4352" s="34"/>
    </row>
    <row r="4353" spans="2:2">
      <c r="B4353" s="34"/>
    </row>
    <row r="4354" spans="2:2">
      <c r="B4354" s="34"/>
    </row>
    <row r="4355" spans="2:2">
      <c r="B4355" s="34"/>
    </row>
    <row r="4356" spans="2:2">
      <c r="B4356" s="34"/>
    </row>
    <row r="4357" spans="2:2">
      <c r="B4357" s="34"/>
    </row>
    <row r="4358" spans="2:2">
      <c r="B4358" s="34"/>
    </row>
    <row r="4359" spans="2:2">
      <c r="B4359" s="34"/>
    </row>
    <row r="4360" spans="2:2">
      <c r="B4360" s="34"/>
    </row>
    <row r="4361" spans="2:2">
      <c r="B4361" s="34"/>
    </row>
    <row r="4362" spans="2:2">
      <c r="B4362" s="34"/>
    </row>
    <row r="4363" spans="2:2">
      <c r="B4363" s="34"/>
    </row>
    <row r="4364" spans="2:2">
      <c r="B4364" s="34"/>
    </row>
    <row r="4365" spans="2:2">
      <c r="B4365" s="34"/>
    </row>
    <row r="4366" spans="2:2">
      <c r="B4366" s="34"/>
    </row>
    <row r="4367" spans="2:2">
      <c r="B4367" s="34"/>
    </row>
    <row r="4368" spans="2:2">
      <c r="B4368" s="34"/>
    </row>
    <row r="4369" spans="2:2">
      <c r="B4369" s="34"/>
    </row>
    <row r="4370" spans="2:2">
      <c r="B4370" s="34"/>
    </row>
    <row r="4371" spans="2:2">
      <c r="B4371" s="34"/>
    </row>
    <row r="4372" spans="2:2">
      <c r="B4372" s="34"/>
    </row>
    <row r="4373" spans="2:2">
      <c r="B4373" s="34"/>
    </row>
    <row r="4374" spans="2:2">
      <c r="B4374" s="34"/>
    </row>
    <row r="4375" spans="2:2">
      <c r="B4375" s="34"/>
    </row>
    <row r="4376" spans="2:2">
      <c r="B4376" s="34"/>
    </row>
    <row r="4377" spans="2:2">
      <c r="B4377" s="34"/>
    </row>
    <row r="4378" spans="2:2">
      <c r="B4378" s="34"/>
    </row>
    <row r="4379" spans="2:2">
      <c r="B4379" s="34"/>
    </row>
    <row r="4380" spans="2:2">
      <c r="B4380" s="34"/>
    </row>
    <row r="4381" spans="2:2">
      <c r="B4381" s="34"/>
    </row>
    <row r="4382" spans="2:2">
      <c r="B4382" s="34"/>
    </row>
    <row r="4383" spans="2:2">
      <c r="B4383" s="34"/>
    </row>
    <row r="4384" spans="2:2">
      <c r="B4384" s="34"/>
    </row>
    <row r="4385" spans="2:2">
      <c r="B4385" s="34"/>
    </row>
    <row r="4386" spans="2:2">
      <c r="B4386" s="34"/>
    </row>
    <row r="4387" spans="2:2">
      <c r="B4387" s="34"/>
    </row>
    <row r="4388" spans="2:2">
      <c r="B4388" s="34"/>
    </row>
    <row r="4389" spans="2:2">
      <c r="B4389" s="34"/>
    </row>
    <row r="4390" spans="2:2">
      <c r="B4390" s="34"/>
    </row>
    <row r="4391" spans="2:2">
      <c r="B4391" s="34"/>
    </row>
    <row r="4392" spans="2:2">
      <c r="B4392" s="34"/>
    </row>
    <row r="4393" spans="2:2">
      <c r="B4393" s="34"/>
    </row>
    <row r="4394" spans="2:2">
      <c r="B4394" s="34"/>
    </row>
    <row r="4395" spans="2:2">
      <c r="B4395" s="34"/>
    </row>
    <row r="4396" spans="2:2">
      <c r="B4396" s="34"/>
    </row>
    <row r="4397" spans="2:2">
      <c r="B4397" s="34"/>
    </row>
    <row r="4398" spans="2:2">
      <c r="B4398" s="34"/>
    </row>
    <row r="4399" spans="2:2">
      <c r="B4399" s="34"/>
    </row>
    <row r="4400" spans="2:2">
      <c r="B4400" s="34"/>
    </row>
    <row r="4401" spans="2:2">
      <c r="B4401" s="34"/>
    </row>
    <row r="4402" spans="2:2">
      <c r="B4402" s="34"/>
    </row>
    <row r="4403" spans="2:2">
      <c r="B4403" s="34"/>
    </row>
    <row r="4404" spans="2:2">
      <c r="B4404" s="34"/>
    </row>
    <row r="4405" spans="2:2">
      <c r="B4405" s="34"/>
    </row>
    <row r="4406" spans="2:2">
      <c r="B4406" s="34"/>
    </row>
    <row r="4407" spans="2:2">
      <c r="B4407" s="34"/>
    </row>
    <row r="4408" spans="2:2">
      <c r="B4408" s="34"/>
    </row>
    <row r="4409" spans="2:2">
      <c r="B4409" s="34"/>
    </row>
    <row r="4410" spans="2:2">
      <c r="B4410" s="34"/>
    </row>
    <row r="4411" spans="2:2">
      <c r="B4411" s="34"/>
    </row>
    <row r="4412" spans="2:2">
      <c r="B4412" s="34"/>
    </row>
    <row r="4413" spans="2:2">
      <c r="B4413" s="34"/>
    </row>
    <row r="4414" spans="2:2">
      <c r="B4414" s="34"/>
    </row>
    <row r="4415" spans="2:2">
      <c r="B4415" s="34"/>
    </row>
    <row r="4416" spans="2:2">
      <c r="B4416" s="34"/>
    </row>
    <row r="4417" spans="2:2">
      <c r="B4417" s="34"/>
    </row>
    <row r="4418" spans="2:2">
      <c r="B4418" s="34"/>
    </row>
    <row r="4419" spans="2:2">
      <c r="B4419" s="34"/>
    </row>
    <row r="4420" spans="2:2">
      <c r="B4420" s="34"/>
    </row>
    <row r="4421" spans="2:2">
      <c r="B4421" s="34"/>
    </row>
    <row r="4422" spans="2:2">
      <c r="B4422" s="34"/>
    </row>
    <row r="4423" spans="2:2">
      <c r="B4423" s="34"/>
    </row>
    <row r="4424" spans="2:2">
      <c r="B4424" s="34"/>
    </row>
    <row r="4425" spans="2:2">
      <c r="B4425" s="34"/>
    </row>
    <row r="4426" spans="2:2">
      <c r="B4426" s="34"/>
    </row>
    <row r="4427" spans="2:2">
      <c r="B4427" s="34"/>
    </row>
    <row r="4428" spans="2:2">
      <c r="B4428" s="34"/>
    </row>
    <row r="4429" spans="2:2">
      <c r="B4429" s="34"/>
    </row>
    <row r="4430" spans="2:2">
      <c r="B4430" s="34"/>
    </row>
    <row r="4431" spans="2:2">
      <c r="B4431" s="34"/>
    </row>
    <row r="4432" spans="2:2">
      <c r="B4432" s="34"/>
    </row>
    <row r="4433" spans="2:2">
      <c r="B4433" s="34"/>
    </row>
    <row r="4434" spans="2:2">
      <c r="B4434" s="34"/>
    </row>
    <row r="4435" spans="2:2">
      <c r="B4435" s="34"/>
    </row>
    <row r="4436" spans="2:2">
      <c r="B4436" s="34"/>
    </row>
    <row r="4437" spans="2:2">
      <c r="B4437" s="34"/>
    </row>
    <row r="4438" spans="2:2">
      <c r="B4438" s="34"/>
    </row>
    <row r="4439" spans="2:2">
      <c r="B4439" s="34"/>
    </row>
    <row r="4440" spans="2:2">
      <c r="B4440" s="34"/>
    </row>
    <row r="4441" spans="2:2">
      <c r="B4441" s="34"/>
    </row>
    <row r="4442" spans="2:2">
      <c r="B4442" s="34"/>
    </row>
    <row r="4443" spans="2:2">
      <c r="B4443" s="34"/>
    </row>
    <row r="4444" spans="2:2">
      <c r="B4444" s="34"/>
    </row>
    <row r="4445" spans="2:2">
      <c r="B4445" s="34"/>
    </row>
    <row r="4446" spans="2:2">
      <c r="B4446" s="34"/>
    </row>
    <row r="4447" spans="2:2">
      <c r="B4447" s="34"/>
    </row>
    <row r="4448" spans="2:2">
      <c r="B4448" s="34"/>
    </row>
    <row r="4449" spans="2:2">
      <c r="B4449" s="34"/>
    </row>
    <row r="4450" spans="2:2">
      <c r="B4450" s="34"/>
    </row>
    <row r="4451" spans="2:2">
      <c r="B4451" s="34"/>
    </row>
    <row r="4452" spans="2:2">
      <c r="B4452" s="34"/>
    </row>
    <row r="4453" spans="2:2">
      <c r="B4453" s="34"/>
    </row>
    <row r="4454" spans="2:2">
      <c r="B4454" s="34"/>
    </row>
    <row r="4455" spans="2:2">
      <c r="B4455" s="34"/>
    </row>
    <row r="4456" spans="2:2">
      <c r="B4456" s="34"/>
    </row>
    <row r="4457" spans="2:2">
      <c r="B4457" s="34"/>
    </row>
    <row r="4458" spans="2:2">
      <c r="B4458" s="34"/>
    </row>
    <row r="4459" spans="2:2">
      <c r="B4459" s="34"/>
    </row>
    <row r="4460" spans="2:2">
      <c r="B4460" s="34"/>
    </row>
    <row r="4461" spans="2:2">
      <c r="B4461" s="34"/>
    </row>
    <row r="4462" spans="2:2">
      <c r="B4462" s="34"/>
    </row>
    <row r="4463" spans="2:2">
      <c r="B4463" s="34"/>
    </row>
    <row r="4464" spans="2:2">
      <c r="B4464" s="34"/>
    </row>
    <row r="4465" spans="2:2">
      <c r="B4465" s="34"/>
    </row>
    <row r="4466" spans="2:2">
      <c r="B4466" s="34"/>
    </row>
    <row r="4467" spans="2:2">
      <c r="B4467" s="34"/>
    </row>
    <row r="4468" spans="2:2">
      <c r="B4468" s="34"/>
    </row>
    <row r="4469" spans="2:2">
      <c r="B4469" s="34"/>
    </row>
    <row r="4470" spans="2:2">
      <c r="B4470" s="34"/>
    </row>
    <row r="4471" spans="2:2">
      <c r="B4471" s="34"/>
    </row>
    <row r="4472" spans="2:2">
      <c r="B4472" s="34"/>
    </row>
    <row r="4473" spans="2:2">
      <c r="B4473" s="34"/>
    </row>
    <row r="4474" spans="2:2">
      <c r="B4474" s="34"/>
    </row>
    <row r="4475" spans="2:2">
      <c r="B4475" s="34"/>
    </row>
    <row r="4476" spans="2:2">
      <c r="B4476" s="34"/>
    </row>
    <row r="4477" spans="2:2">
      <c r="B4477" s="34"/>
    </row>
    <row r="4478" spans="2:2">
      <c r="B4478" s="34"/>
    </row>
    <row r="4479" spans="2:2">
      <c r="B4479" s="34"/>
    </row>
    <row r="4480" spans="2:2">
      <c r="B4480" s="34"/>
    </row>
    <row r="4481" spans="2:2">
      <c r="B4481" s="34"/>
    </row>
    <row r="4482" spans="2:2">
      <c r="B4482" s="34"/>
    </row>
    <row r="4483" spans="2:2">
      <c r="B4483" s="34"/>
    </row>
    <row r="4484" spans="2:2">
      <c r="B4484" s="34"/>
    </row>
    <row r="4485" spans="2:2">
      <c r="B4485" s="34"/>
    </row>
    <row r="4486" spans="2:2">
      <c r="B4486" s="34"/>
    </row>
    <row r="4487" spans="2:2">
      <c r="B4487" s="34"/>
    </row>
    <row r="4488" spans="2:2">
      <c r="B4488" s="34"/>
    </row>
    <row r="4489" spans="2:2">
      <c r="B4489" s="34"/>
    </row>
    <row r="4490" spans="2:2">
      <c r="B4490" s="34"/>
    </row>
    <row r="4491" spans="2:2">
      <c r="B4491" s="34"/>
    </row>
    <row r="4492" spans="2:2">
      <c r="B4492" s="34"/>
    </row>
    <row r="4493" spans="2:2">
      <c r="B4493" s="34"/>
    </row>
    <row r="4494" spans="2:2">
      <c r="B4494" s="34"/>
    </row>
    <row r="4495" spans="2:2">
      <c r="B4495" s="34"/>
    </row>
    <row r="4496" spans="2:2">
      <c r="B4496" s="34"/>
    </row>
    <row r="4497" spans="2:2">
      <c r="B4497" s="34"/>
    </row>
    <row r="4498" spans="2:2">
      <c r="B4498" s="34"/>
    </row>
    <row r="4499" spans="2:2">
      <c r="B4499" s="34"/>
    </row>
    <row r="4500" spans="2:2">
      <c r="B4500" s="34"/>
    </row>
    <row r="4501" spans="2:2">
      <c r="B4501" s="34"/>
    </row>
    <row r="4502" spans="2:2">
      <c r="B4502" s="34"/>
    </row>
    <row r="4503" spans="2:2">
      <c r="B4503" s="34"/>
    </row>
    <row r="4504" spans="2:2">
      <c r="B4504" s="34"/>
    </row>
    <row r="4505" spans="2:2">
      <c r="B4505" s="34"/>
    </row>
    <row r="4506" spans="2:2">
      <c r="B4506" s="34"/>
    </row>
    <row r="4507" spans="2:2">
      <c r="B4507" s="34"/>
    </row>
    <row r="4508" spans="2:2">
      <c r="B4508" s="34"/>
    </row>
    <row r="4509" spans="2:2">
      <c r="B4509" s="34"/>
    </row>
    <row r="4510" spans="2:2">
      <c r="B4510" s="34"/>
    </row>
    <row r="4511" spans="2:2">
      <c r="B4511" s="34"/>
    </row>
    <row r="4512" spans="2:2">
      <c r="B4512" s="34"/>
    </row>
    <row r="4513" spans="2:2">
      <c r="B4513" s="34"/>
    </row>
    <row r="4514" spans="2:2">
      <c r="B4514" s="34"/>
    </row>
    <row r="4515" spans="2:2">
      <c r="B4515" s="34"/>
    </row>
    <row r="4516" spans="2:2">
      <c r="B4516" s="34"/>
    </row>
    <row r="4517" spans="2:2">
      <c r="B4517" s="34"/>
    </row>
    <row r="4518" spans="2:2">
      <c r="B4518" s="34"/>
    </row>
    <row r="4519" spans="2:2">
      <c r="B4519" s="34"/>
    </row>
    <row r="4520" spans="2:2">
      <c r="B4520" s="34"/>
    </row>
    <row r="4521" spans="2:2">
      <c r="B4521" s="34"/>
    </row>
    <row r="4522" spans="2:2">
      <c r="B4522" s="34"/>
    </row>
    <row r="4523" spans="2:2">
      <c r="B4523" s="34"/>
    </row>
    <row r="4524" spans="2:2">
      <c r="B4524" s="34"/>
    </row>
    <row r="4525" spans="2:2">
      <c r="B4525" s="34"/>
    </row>
    <row r="4526" spans="2:2">
      <c r="B4526" s="34"/>
    </row>
    <row r="4527" spans="2:2">
      <c r="B4527" s="34"/>
    </row>
    <row r="4528" spans="2:2">
      <c r="B4528" s="34"/>
    </row>
    <row r="4529" spans="2:2">
      <c r="B4529" s="34"/>
    </row>
    <row r="4530" spans="2:2">
      <c r="B4530" s="34"/>
    </row>
    <row r="4531" spans="2:2">
      <c r="B4531" s="34"/>
    </row>
    <row r="4532" spans="2:2">
      <c r="B4532" s="34"/>
    </row>
    <row r="4533" spans="2:2">
      <c r="B4533" s="34"/>
    </row>
    <row r="4534" spans="2:2">
      <c r="B4534" s="34"/>
    </row>
    <row r="4535" spans="2:2">
      <c r="B4535" s="34"/>
    </row>
    <row r="4536" spans="2:2">
      <c r="B4536" s="34"/>
    </row>
    <row r="4537" spans="2:2">
      <c r="B4537" s="34"/>
    </row>
    <row r="4538" spans="2:2">
      <c r="B4538" s="34"/>
    </row>
    <row r="4539" spans="2:2">
      <c r="B4539" s="34"/>
    </row>
    <row r="4540" spans="2:2">
      <c r="B4540" s="34"/>
    </row>
    <row r="4541" spans="2:2">
      <c r="B4541" s="34"/>
    </row>
    <row r="4542" spans="2:2">
      <c r="B4542" s="34"/>
    </row>
    <row r="4543" spans="2:2">
      <c r="B4543" s="34"/>
    </row>
    <row r="4544" spans="2:2">
      <c r="B4544" s="34"/>
    </row>
    <row r="4545" spans="2:2">
      <c r="B4545" s="34"/>
    </row>
    <row r="4546" spans="2:2">
      <c r="B4546" s="34"/>
    </row>
    <row r="4547" spans="2:2">
      <c r="B4547" s="34"/>
    </row>
    <row r="4548" spans="2:2">
      <c r="B4548" s="34"/>
    </row>
    <row r="4549" spans="2:2">
      <c r="B4549" s="34"/>
    </row>
    <row r="4550" spans="2:2">
      <c r="B4550" s="34"/>
    </row>
    <row r="4551" spans="2:2">
      <c r="B4551" s="34"/>
    </row>
    <row r="4552" spans="2:2">
      <c r="B4552" s="34"/>
    </row>
    <row r="4553" spans="2:2">
      <c r="B4553" s="34"/>
    </row>
    <row r="4554" spans="2:2">
      <c r="B4554" s="34"/>
    </row>
    <row r="4555" spans="2:2">
      <c r="B4555" s="34"/>
    </row>
    <row r="4556" spans="2:2">
      <c r="B4556" s="34"/>
    </row>
    <row r="4557" spans="2:2">
      <c r="B4557" s="34"/>
    </row>
    <row r="4558" spans="2:2">
      <c r="B4558" s="34"/>
    </row>
    <row r="4559" spans="2:2">
      <c r="B4559" s="34"/>
    </row>
    <row r="4560" spans="2:2">
      <c r="B4560" s="34"/>
    </row>
    <row r="4561" spans="2:2">
      <c r="B4561" s="34"/>
    </row>
    <row r="4562" spans="2:2">
      <c r="B4562" s="34"/>
    </row>
    <row r="4563" spans="2:2">
      <c r="B4563" s="34"/>
    </row>
    <row r="4564" spans="2:2">
      <c r="B4564" s="34"/>
    </row>
    <row r="4565" spans="2:2">
      <c r="B4565" s="34"/>
    </row>
    <row r="4566" spans="2:2">
      <c r="B4566" s="34"/>
    </row>
    <row r="4567" spans="2:2">
      <c r="B4567" s="34"/>
    </row>
    <row r="4568" spans="2:2">
      <c r="B4568" s="34"/>
    </row>
    <row r="4569" spans="2:2">
      <c r="B4569" s="34"/>
    </row>
    <row r="4570" spans="2:2">
      <c r="B4570" s="34"/>
    </row>
    <row r="4571" spans="2:2">
      <c r="B4571" s="34"/>
    </row>
    <row r="4572" spans="2:2">
      <c r="B4572" s="34"/>
    </row>
    <row r="4573" spans="2:2">
      <c r="B4573" s="34"/>
    </row>
    <row r="4574" spans="2:2">
      <c r="B4574" s="34"/>
    </row>
    <row r="4575" spans="2:2">
      <c r="B4575" s="34"/>
    </row>
    <row r="4576" spans="2:2">
      <c r="B4576" s="34"/>
    </row>
    <row r="4577" spans="2:2">
      <c r="B4577" s="34"/>
    </row>
    <row r="4578" spans="2:2">
      <c r="B4578" s="34"/>
    </row>
    <row r="4579" spans="2:2">
      <c r="B4579" s="34"/>
    </row>
    <row r="4580" spans="2:2">
      <c r="B4580" s="34"/>
    </row>
    <row r="4581" spans="2:2">
      <c r="B4581" s="34"/>
    </row>
    <row r="4582" spans="2:2">
      <c r="B4582" s="34"/>
    </row>
    <row r="4583" spans="2:2">
      <c r="B4583" s="34"/>
    </row>
    <row r="4584" spans="2:2">
      <c r="B4584" s="34"/>
    </row>
    <row r="4585" spans="2:2">
      <c r="B4585" s="34"/>
    </row>
    <row r="4586" spans="2:2">
      <c r="B4586" s="34"/>
    </row>
    <row r="4587" spans="2:2">
      <c r="B4587" s="34"/>
    </row>
    <row r="4588" spans="2:2">
      <c r="B4588" s="34"/>
    </row>
    <row r="4589" spans="2:2">
      <c r="B4589" s="34"/>
    </row>
    <row r="4590" spans="2:2">
      <c r="B4590" s="34"/>
    </row>
    <row r="4591" spans="2:2">
      <c r="B4591" s="34"/>
    </row>
    <row r="4592" spans="2:2">
      <c r="B4592" s="34"/>
    </row>
    <row r="4593" spans="2:2">
      <c r="B4593" s="34"/>
    </row>
    <row r="4594" spans="2:2">
      <c r="B4594" s="34"/>
    </row>
    <row r="4595" spans="2:2">
      <c r="B4595" s="34"/>
    </row>
    <row r="4596" spans="2:2">
      <c r="B4596" s="34"/>
    </row>
    <row r="4597" spans="2:2">
      <c r="B4597" s="34"/>
    </row>
    <row r="4598" spans="2:2">
      <c r="B4598" s="34"/>
    </row>
    <row r="4599" spans="2:2">
      <c r="B4599" s="34"/>
    </row>
    <row r="4600" spans="2:2">
      <c r="B4600" s="34"/>
    </row>
    <row r="4601" spans="2:2">
      <c r="B4601" s="34"/>
    </row>
    <row r="4602" spans="2:2">
      <c r="B4602" s="34"/>
    </row>
    <row r="4603" spans="2:2">
      <c r="B4603" s="34"/>
    </row>
    <row r="4604" spans="2:2">
      <c r="B4604" s="34"/>
    </row>
    <row r="4605" spans="2:2">
      <c r="B4605" s="34"/>
    </row>
    <row r="4606" spans="2:2">
      <c r="B4606" s="34"/>
    </row>
    <row r="4607" spans="2:2">
      <c r="B4607" s="34"/>
    </row>
    <row r="4608" spans="2:2">
      <c r="B4608" s="34"/>
    </row>
    <row r="4609" spans="2:2">
      <c r="B4609" s="34"/>
    </row>
    <row r="4610" spans="2:2">
      <c r="B4610" s="34"/>
    </row>
    <row r="4611" spans="2:2">
      <c r="B4611" s="34"/>
    </row>
    <row r="4612" spans="2:2">
      <c r="B4612" s="34"/>
    </row>
    <row r="4613" spans="2:2">
      <c r="B4613" s="34"/>
    </row>
    <row r="4614" spans="2:2">
      <c r="B4614" s="34"/>
    </row>
    <row r="4615" spans="2:2">
      <c r="B4615" s="34"/>
    </row>
    <row r="4616" spans="2:2">
      <c r="B4616" s="34"/>
    </row>
    <row r="4617" spans="2:2">
      <c r="B4617" s="34"/>
    </row>
    <row r="4618" spans="2:2">
      <c r="B4618" s="34"/>
    </row>
    <row r="4619" spans="2:2">
      <c r="B4619" s="34"/>
    </row>
    <row r="4620" spans="2:2">
      <c r="B4620" s="34"/>
    </row>
    <row r="4621" spans="2:2">
      <c r="B4621" s="34"/>
    </row>
    <row r="4622" spans="2:2">
      <c r="B4622" s="34"/>
    </row>
    <row r="4623" spans="2:2">
      <c r="B4623" s="34"/>
    </row>
    <row r="4624" spans="2:2">
      <c r="B4624" s="34"/>
    </row>
    <row r="4625" spans="2:2">
      <c r="B4625" s="34"/>
    </row>
    <row r="4626" spans="2:2">
      <c r="B4626" s="34"/>
    </row>
    <row r="4627" spans="2:2">
      <c r="B4627" s="34"/>
    </row>
    <row r="4628" spans="2:2">
      <c r="B4628" s="34"/>
    </row>
    <row r="4629" spans="2:2">
      <c r="B4629" s="34"/>
    </row>
    <row r="4630" spans="2:2">
      <c r="B4630" s="34"/>
    </row>
    <row r="4631" spans="2:2">
      <c r="B4631" s="34"/>
    </row>
    <row r="4632" spans="2:2">
      <c r="B4632" s="34"/>
    </row>
    <row r="4633" spans="2:2">
      <c r="B4633" s="34"/>
    </row>
    <row r="4634" spans="2:2">
      <c r="B4634" s="34"/>
    </row>
    <row r="4635" spans="2:2">
      <c r="B4635" s="34"/>
    </row>
    <row r="4636" spans="2:2">
      <c r="B4636" s="34"/>
    </row>
    <row r="4637" spans="2:2">
      <c r="B4637" s="34"/>
    </row>
    <row r="4638" spans="2:2">
      <c r="B4638" s="34"/>
    </row>
    <row r="4639" spans="2:2">
      <c r="B4639" s="34"/>
    </row>
    <row r="4640" spans="2:2">
      <c r="B4640" s="34"/>
    </row>
    <row r="4641" spans="2:2">
      <c r="B4641" s="34"/>
    </row>
    <row r="4642" spans="2:2">
      <c r="B4642" s="34"/>
    </row>
    <row r="4643" spans="2:2">
      <c r="B4643" s="34"/>
    </row>
    <row r="4644" spans="2:2">
      <c r="B4644" s="34"/>
    </row>
    <row r="4645" spans="2:2">
      <c r="B4645" s="34"/>
    </row>
    <row r="4646" spans="2:2">
      <c r="B4646" s="34"/>
    </row>
    <row r="4647" spans="2:2">
      <c r="B4647" s="34"/>
    </row>
    <row r="4648" spans="2:2">
      <c r="B4648" s="34"/>
    </row>
    <row r="4649" spans="2:2">
      <c r="B4649" s="34"/>
    </row>
    <row r="4650" spans="2:2">
      <c r="B4650" s="34"/>
    </row>
    <row r="4651" spans="2:2">
      <c r="B4651" s="34"/>
    </row>
    <row r="4652" spans="2:2">
      <c r="B4652" s="34"/>
    </row>
    <row r="4653" spans="2:2">
      <c r="B4653" s="34"/>
    </row>
    <row r="4654" spans="2:2">
      <c r="B4654" s="34"/>
    </row>
    <row r="4655" spans="2:2">
      <c r="B4655" s="34"/>
    </row>
    <row r="4656" spans="2:2">
      <c r="B4656" s="34"/>
    </row>
    <row r="4657" spans="2:2">
      <c r="B4657" s="34"/>
    </row>
    <row r="4658" spans="2:2">
      <c r="B4658" s="34"/>
    </row>
    <row r="4659" spans="2:2">
      <c r="B4659" s="34"/>
    </row>
    <row r="4660" spans="2:2">
      <c r="B4660" s="34"/>
    </row>
    <row r="4661" spans="2:2">
      <c r="B4661" s="34"/>
    </row>
    <row r="4662" spans="2:2">
      <c r="B4662" s="34"/>
    </row>
    <row r="4663" spans="2:2">
      <c r="B4663" s="34"/>
    </row>
    <row r="4664" spans="2:2">
      <c r="B4664" s="34"/>
    </row>
    <row r="4665" spans="2:2">
      <c r="B4665" s="34"/>
    </row>
    <row r="4666" spans="2:2">
      <c r="B4666" s="34"/>
    </row>
    <row r="4667" spans="2:2">
      <c r="B4667" s="34"/>
    </row>
    <row r="4668" spans="2:2">
      <c r="B4668" s="34"/>
    </row>
    <row r="4669" spans="2:2">
      <c r="B4669" s="34"/>
    </row>
    <row r="4670" spans="2:2">
      <c r="B4670" s="34"/>
    </row>
    <row r="4671" spans="2:2">
      <c r="B4671" s="34"/>
    </row>
    <row r="4672" spans="2:2">
      <c r="B4672" s="34"/>
    </row>
    <row r="4673" spans="2:2">
      <c r="B4673" s="34"/>
    </row>
    <row r="4674" spans="2:2">
      <c r="B4674" s="34"/>
    </row>
    <row r="4675" spans="2:2">
      <c r="B4675" s="34"/>
    </row>
    <row r="4676" spans="2:2">
      <c r="B4676" s="34"/>
    </row>
    <row r="4677" spans="2:2">
      <c r="B4677" s="34"/>
    </row>
    <row r="4678" spans="2:2">
      <c r="B4678" s="34"/>
    </row>
    <row r="4679" spans="2:2">
      <c r="B4679" s="34"/>
    </row>
    <row r="4680" spans="2:2">
      <c r="B4680" s="34"/>
    </row>
    <row r="4681" spans="2:2">
      <c r="B4681" s="34"/>
    </row>
    <row r="4682" spans="2:2">
      <c r="B4682" s="34"/>
    </row>
    <row r="4683" spans="2:2">
      <c r="B4683" s="34"/>
    </row>
    <row r="4684" spans="2:2">
      <c r="B4684" s="34"/>
    </row>
    <row r="4685" spans="2:2">
      <c r="B4685" s="34"/>
    </row>
    <row r="4686" spans="2:2">
      <c r="B4686" s="34"/>
    </row>
    <row r="4687" spans="2:2">
      <c r="B4687" s="34"/>
    </row>
    <row r="4688" spans="2:2">
      <c r="B4688" s="34"/>
    </row>
    <row r="4689" spans="2:2">
      <c r="B4689" s="34"/>
    </row>
    <row r="4690" spans="2:2">
      <c r="B4690" s="34"/>
    </row>
    <row r="4691" spans="2:2">
      <c r="B4691" s="34"/>
    </row>
    <row r="4692" spans="2:2">
      <c r="B4692" s="34"/>
    </row>
    <row r="4693" spans="2:2">
      <c r="B4693" s="34"/>
    </row>
    <row r="4694" spans="2:2">
      <c r="B4694" s="34"/>
    </row>
    <row r="4695" spans="2:2">
      <c r="B4695" s="34"/>
    </row>
    <row r="4696" spans="2:2">
      <c r="B4696" s="34"/>
    </row>
    <row r="4697" spans="2:2">
      <c r="B4697" s="34"/>
    </row>
    <row r="4698" spans="2:2">
      <c r="B4698" s="34"/>
    </row>
    <row r="4699" spans="2:2">
      <c r="B4699" s="34"/>
    </row>
    <row r="4700" spans="2:2">
      <c r="B4700" s="34"/>
    </row>
    <row r="4701" spans="2:2">
      <c r="B4701" s="34"/>
    </row>
    <row r="4702" spans="2:2">
      <c r="B4702" s="34"/>
    </row>
    <row r="4703" spans="2:2">
      <c r="B4703" s="34"/>
    </row>
    <row r="4704" spans="2:2">
      <c r="B4704" s="34"/>
    </row>
    <row r="4705" spans="2:2">
      <c r="B4705" s="34"/>
    </row>
    <row r="4706" spans="2:2">
      <c r="B4706" s="34"/>
    </row>
    <row r="4707" spans="2:2">
      <c r="B4707" s="34"/>
    </row>
    <row r="4708" spans="2:2">
      <c r="B4708" s="34"/>
    </row>
    <row r="4709" spans="2:2">
      <c r="B4709" s="34"/>
    </row>
    <row r="4710" spans="2:2">
      <c r="B4710" s="34"/>
    </row>
    <row r="4711" spans="2:2">
      <c r="B4711" s="34"/>
    </row>
    <row r="4712" spans="2:2">
      <c r="B4712" s="34"/>
    </row>
    <row r="4713" spans="2:2">
      <c r="B4713" s="34"/>
    </row>
    <row r="4714" spans="2:2">
      <c r="B4714" s="34"/>
    </row>
    <row r="4715" spans="2:2">
      <c r="B4715" s="34"/>
    </row>
    <row r="4716" spans="2:2">
      <c r="B4716" s="34"/>
    </row>
    <row r="4717" spans="2:2">
      <c r="B4717" s="34"/>
    </row>
    <row r="4718" spans="2:2">
      <c r="B4718" s="34"/>
    </row>
    <row r="4719" spans="2:2">
      <c r="B4719" s="34"/>
    </row>
    <row r="4720" spans="2:2">
      <c r="B4720" s="34"/>
    </row>
    <row r="4721" spans="2:2">
      <c r="B4721" s="34"/>
    </row>
    <row r="4722" spans="2:2">
      <c r="B4722" s="34"/>
    </row>
    <row r="4723" spans="2:2">
      <c r="B4723" s="34"/>
    </row>
    <row r="4724" spans="2:2">
      <c r="B4724" s="34"/>
    </row>
    <row r="4725" spans="2:2">
      <c r="B4725" s="34"/>
    </row>
    <row r="4726" spans="2:2">
      <c r="B4726" s="34"/>
    </row>
    <row r="4727" spans="2:2">
      <c r="B4727" s="34"/>
    </row>
    <row r="4728" spans="2:2">
      <c r="B4728" s="34"/>
    </row>
    <row r="4729" spans="2:2">
      <c r="B4729" s="34"/>
    </row>
    <row r="4730" spans="2:2">
      <c r="B4730" s="34"/>
    </row>
    <row r="4731" spans="2:2">
      <c r="B4731" s="34"/>
    </row>
    <row r="4732" spans="2:2">
      <c r="B4732" s="34"/>
    </row>
    <row r="4733" spans="2:2">
      <c r="B4733" s="34"/>
    </row>
    <row r="4734" spans="2:2">
      <c r="B4734" s="34"/>
    </row>
    <row r="4735" spans="2:2">
      <c r="B4735" s="34"/>
    </row>
    <row r="4736" spans="2:2">
      <c r="B4736" s="34"/>
    </row>
    <row r="4737" spans="2:2">
      <c r="B4737" s="34"/>
    </row>
    <row r="4738" spans="2:2">
      <c r="B4738" s="34"/>
    </row>
    <row r="4739" spans="2:2">
      <c r="B4739" s="34"/>
    </row>
    <row r="4740" spans="2:2">
      <c r="B4740" s="34"/>
    </row>
    <row r="4741" spans="2:2">
      <c r="B4741" s="34"/>
    </row>
    <row r="4742" spans="2:2">
      <c r="B4742" s="34"/>
    </row>
    <row r="4743" spans="2:2">
      <c r="B4743" s="34"/>
    </row>
    <row r="4744" spans="2:2">
      <c r="B4744" s="34"/>
    </row>
    <row r="4745" spans="2:2">
      <c r="B4745" s="34"/>
    </row>
    <row r="4746" spans="2:2">
      <c r="B4746" s="34"/>
    </row>
    <row r="4747" spans="2:2">
      <c r="B4747" s="34"/>
    </row>
    <row r="4748" spans="2:2">
      <c r="B4748" s="34"/>
    </row>
    <row r="4749" spans="2:2">
      <c r="B4749" s="34"/>
    </row>
    <row r="4750" spans="2:2">
      <c r="B4750" s="34"/>
    </row>
    <row r="4751" spans="2:2">
      <c r="B4751" s="34"/>
    </row>
    <row r="4752" spans="2:2">
      <c r="B4752" s="34"/>
    </row>
    <row r="4753" spans="2:2">
      <c r="B4753" s="34"/>
    </row>
    <row r="4754" spans="2:2">
      <c r="B4754" s="34"/>
    </row>
    <row r="4755" spans="2:2">
      <c r="B4755" s="34"/>
    </row>
    <row r="4756" spans="2:2">
      <c r="B4756" s="34"/>
    </row>
    <row r="4757" spans="2:2">
      <c r="B4757" s="34"/>
    </row>
    <row r="4758" spans="2:2">
      <c r="B4758" s="34"/>
    </row>
    <row r="4759" spans="2:2">
      <c r="B4759" s="34"/>
    </row>
    <row r="4760" spans="2:2">
      <c r="B4760" s="34"/>
    </row>
    <row r="4761" spans="2:2">
      <c r="B4761" s="34"/>
    </row>
    <row r="4762" spans="2:2">
      <c r="B4762" s="34"/>
    </row>
    <row r="4763" spans="2:2">
      <c r="B4763" s="34"/>
    </row>
    <row r="4764" spans="2:2">
      <c r="B4764" s="34"/>
    </row>
    <row r="4765" spans="2:2">
      <c r="B4765" s="34"/>
    </row>
    <row r="4766" spans="2:2">
      <c r="B4766" s="34"/>
    </row>
    <row r="4767" spans="2:2">
      <c r="B4767" s="34"/>
    </row>
    <row r="4768" spans="2:2">
      <c r="B4768" s="34"/>
    </row>
    <row r="4769" spans="2:2">
      <c r="B4769" s="34"/>
    </row>
    <row r="4770" spans="2:2">
      <c r="B4770" s="34"/>
    </row>
    <row r="4771" spans="2:2">
      <c r="B4771" s="34"/>
    </row>
    <row r="4772" spans="2:2">
      <c r="B4772" s="34"/>
    </row>
    <row r="4773" spans="2:2">
      <c r="B4773" s="34"/>
    </row>
    <row r="4774" spans="2:2">
      <c r="B4774" s="34"/>
    </row>
    <row r="4775" spans="2:2">
      <c r="B4775" s="34"/>
    </row>
    <row r="4776" spans="2:2">
      <c r="B4776" s="34"/>
    </row>
    <row r="4777" spans="2:2">
      <c r="B4777" s="34"/>
    </row>
    <row r="4778" spans="2:2">
      <c r="B4778" s="34"/>
    </row>
    <row r="4779" spans="2:2">
      <c r="B4779" s="34"/>
    </row>
    <row r="4780" spans="2:2">
      <c r="B4780" s="34"/>
    </row>
    <row r="4781" spans="2:2">
      <c r="B4781" s="34"/>
    </row>
    <row r="4782" spans="2:2">
      <c r="B4782" s="34"/>
    </row>
    <row r="4783" spans="2:2">
      <c r="B4783" s="34"/>
    </row>
    <row r="4784" spans="2:2">
      <c r="B4784" s="34"/>
    </row>
    <row r="4785" spans="2:2">
      <c r="B4785" s="34"/>
    </row>
    <row r="4786" spans="2:2">
      <c r="B4786" s="34"/>
    </row>
    <row r="4787" spans="2:2">
      <c r="B4787" s="34"/>
    </row>
    <row r="4788" spans="2:2">
      <c r="B4788" s="34"/>
    </row>
    <row r="4789" spans="2:2">
      <c r="B4789" s="34"/>
    </row>
    <row r="4790" spans="2:2">
      <c r="B4790" s="34"/>
    </row>
    <row r="4791" spans="2:2">
      <c r="B4791" s="34"/>
    </row>
    <row r="4792" spans="2:2">
      <c r="B4792" s="34"/>
    </row>
    <row r="4793" spans="2:2">
      <c r="B4793" s="34"/>
    </row>
    <row r="4794" spans="2:2">
      <c r="B4794" s="34"/>
    </row>
    <row r="4795" spans="2:2">
      <c r="B4795" s="34"/>
    </row>
    <row r="4796" spans="2:2">
      <c r="B4796" s="34"/>
    </row>
    <row r="4797" spans="2:2">
      <c r="B4797" s="34"/>
    </row>
    <row r="4798" spans="2:2">
      <c r="B4798" s="34"/>
    </row>
    <row r="4799" spans="2:2">
      <c r="B4799" s="34"/>
    </row>
    <row r="4800" spans="2:2">
      <c r="B4800" s="34"/>
    </row>
    <row r="4801" spans="2:2">
      <c r="B4801" s="34"/>
    </row>
    <row r="4802" spans="2:2">
      <c r="B4802" s="34"/>
    </row>
    <row r="4803" spans="2:2">
      <c r="B4803" s="34"/>
    </row>
    <row r="4804" spans="2:2">
      <c r="B4804" s="34"/>
    </row>
    <row r="4805" spans="2:2">
      <c r="B4805" s="34"/>
    </row>
    <row r="4806" spans="2:2">
      <c r="B4806" s="34"/>
    </row>
    <row r="4807" spans="2:2">
      <c r="B4807" s="34"/>
    </row>
    <row r="4808" spans="2:2">
      <c r="B4808" s="34"/>
    </row>
    <row r="4809" spans="2:2">
      <c r="B4809" s="34"/>
    </row>
    <row r="4810" spans="2:2">
      <c r="B4810" s="34"/>
    </row>
    <row r="4811" spans="2:2">
      <c r="B4811" s="34"/>
    </row>
    <row r="4812" spans="2:2">
      <c r="B4812" s="34"/>
    </row>
    <row r="4813" spans="2:2">
      <c r="B4813" s="34"/>
    </row>
    <row r="4814" spans="2:2">
      <c r="B4814" s="34"/>
    </row>
    <row r="4815" spans="2:2">
      <c r="B4815" s="34"/>
    </row>
    <row r="4816" spans="2:2">
      <c r="B4816" s="34"/>
    </row>
    <row r="4817" spans="2:2">
      <c r="B4817" s="34"/>
    </row>
    <row r="4818" spans="2:2">
      <c r="B4818" s="34"/>
    </row>
    <row r="4819" spans="2:2">
      <c r="B4819" s="34"/>
    </row>
    <row r="4820" spans="2:2">
      <c r="B4820" s="34"/>
    </row>
    <row r="4821" spans="2:2">
      <c r="B4821" s="34"/>
    </row>
    <row r="4822" spans="2:2">
      <c r="B4822" s="34"/>
    </row>
    <row r="4823" spans="2:2">
      <c r="B4823" s="34"/>
    </row>
    <row r="4824" spans="2:2">
      <c r="B4824" s="34"/>
    </row>
    <row r="4825" spans="2:2">
      <c r="B4825" s="34"/>
    </row>
    <row r="4826" spans="2:2">
      <c r="B4826" s="34"/>
    </row>
    <row r="4827" spans="2:2">
      <c r="B4827" s="34"/>
    </row>
    <row r="4828" spans="2:2">
      <c r="B4828" s="34"/>
    </row>
    <row r="4829" spans="2:2">
      <c r="B4829" s="34"/>
    </row>
    <row r="4830" spans="2:2">
      <c r="B4830" s="34"/>
    </row>
    <row r="4831" spans="2:2">
      <c r="B4831" s="34"/>
    </row>
    <row r="4832" spans="2:2">
      <c r="B4832" s="34"/>
    </row>
    <row r="4833" spans="2:2">
      <c r="B4833" s="34"/>
    </row>
    <row r="4834" spans="2:2">
      <c r="B4834" s="34"/>
    </row>
    <row r="4835" spans="2:2">
      <c r="B4835" s="34"/>
    </row>
    <row r="4836" spans="2:2">
      <c r="B4836" s="34"/>
    </row>
    <row r="4837" spans="2:2">
      <c r="B4837" s="34"/>
    </row>
    <row r="4838" spans="2:2">
      <c r="B4838" s="34"/>
    </row>
    <row r="4839" spans="2:2">
      <c r="B4839" s="34"/>
    </row>
    <row r="4840" spans="2:2">
      <c r="B4840" s="34"/>
    </row>
    <row r="4841" spans="2:2">
      <c r="B4841" s="34"/>
    </row>
    <row r="4842" spans="2:2">
      <c r="B4842" s="34"/>
    </row>
    <row r="4843" spans="2:2">
      <c r="B4843" s="34"/>
    </row>
    <row r="4844" spans="2:2">
      <c r="B4844" s="34"/>
    </row>
    <row r="4845" spans="2:2">
      <c r="B4845" s="34"/>
    </row>
    <row r="4846" spans="2:2">
      <c r="B4846" s="34"/>
    </row>
    <row r="4847" spans="2:2">
      <c r="B4847" s="34"/>
    </row>
    <row r="4848" spans="2:2">
      <c r="B4848" s="34"/>
    </row>
    <row r="4849" spans="2:2">
      <c r="B4849" s="34"/>
    </row>
    <row r="4850" spans="2:2">
      <c r="B4850" s="34"/>
    </row>
    <row r="4851" spans="2:2">
      <c r="B4851" s="34"/>
    </row>
    <row r="4852" spans="2:2">
      <c r="B4852" s="34"/>
    </row>
    <row r="4853" spans="2:2">
      <c r="B4853" s="34"/>
    </row>
    <row r="4854" spans="2:2">
      <c r="B4854" s="34"/>
    </row>
    <row r="4855" spans="2:2">
      <c r="B4855" s="34"/>
    </row>
    <row r="4856" spans="2:2">
      <c r="B4856" s="34"/>
    </row>
    <row r="4857" spans="2:2">
      <c r="B4857" s="34"/>
    </row>
    <row r="4858" spans="2:2">
      <c r="B4858" s="34"/>
    </row>
    <row r="4859" spans="2:2">
      <c r="B4859" s="34"/>
    </row>
    <row r="4860" spans="2:2">
      <c r="B4860" s="34"/>
    </row>
    <row r="4861" spans="2:2">
      <c r="B4861" s="34"/>
    </row>
    <row r="4862" spans="2:2">
      <c r="B4862" s="34"/>
    </row>
    <row r="4863" spans="2:2">
      <c r="B4863" s="34"/>
    </row>
    <row r="4864" spans="2:2">
      <c r="B4864" s="34"/>
    </row>
    <row r="4865" spans="2:2">
      <c r="B4865" s="34"/>
    </row>
    <row r="4866" spans="2:2">
      <c r="B4866" s="34"/>
    </row>
    <row r="4867" spans="2:2">
      <c r="B4867" s="34"/>
    </row>
    <row r="4868" spans="2:2">
      <c r="B4868" s="34"/>
    </row>
    <row r="4869" spans="2:2">
      <c r="B4869" s="34"/>
    </row>
    <row r="4870" spans="2:2">
      <c r="B4870" s="34"/>
    </row>
    <row r="4871" spans="2:2">
      <c r="B4871" s="34"/>
    </row>
    <row r="4872" spans="2:2">
      <c r="B4872" s="34"/>
    </row>
    <row r="4873" spans="2:2">
      <c r="B4873" s="34"/>
    </row>
    <row r="4874" spans="2:2">
      <c r="B4874" s="34"/>
    </row>
    <row r="4875" spans="2:2">
      <c r="B4875" s="34"/>
    </row>
    <row r="4876" spans="2:2">
      <c r="B4876" s="34"/>
    </row>
    <row r="4877" spans="2:2">
      <c r="B4877" s="34"/>
    </row>
    <row r="4878" spans="2:2">
      <c r="B4878" s="34"/>
    </row>
    <row r="4879" spans="2:2">
      <c r="B4879" s="34"/>
    </row>
    <row r="4880" spans="2:2">
      <c r="B4880" s="34"/>
    </row>
    <row r="4881" spans="2:2">
      <c r="B4881" s="34"/>
    </row>
    <row r="4882" spans="2:2">
      <c r="B4882" s="34"/>
    </row>
    <row r="4883" spans="2:2">
      <c r="B4883" s="34"/>
    </row>
    <row r="4884" spans="2:2">
      <c r="B4884" s="34"/>
    </row>
    <row r="4885" spans="2:2">
      <c r="B4885" s="34"/>
    </row>
    <row r="4886" spans="2:2">
      <c r="B4886" s="34"/>
    </row>
    <row r="4887" spans="2:2">
      <c r="B4887" s="34"/>
    </row>
    <row r="4888" spans="2:2">
      <c r="B4888" s="34"/>
    </row>
    <row r="4889" spans="2:2">
      <c r="B4889" s="34"/>
    </row>
    <row r="4890" spans="2:2">
      <c r="B4890" s="34"/>
    </row>
    <row r="4891" spans="2:2">
      <c r="B4891" s="34"/>
    </row>
    <row r="4892" spans="2:2">
      <c r="B4892" s="34"/>
    </row>
    <row r="4893" spans="2:2">
      <c r="B4893" s="34"/>
    </row>
    <row r="4894" spans="2:2">
      <c r="B4894" s="34"/>
    </row>
    <row r="4895" spans="2:2">
      <c r="B4895" s="34"/>
    </row>
    <row r="4896" spans="2:2">
      <c r="B4896" s="34"/>
    </row>
    <row r="4897" spans="2:2">
      <c r="B4897" s="34"/>
    </row>
    <row r="4898" spans="2:2">
      <c r="B4898" s="34"/>
    </row>
    <row r="4899" spans="2:2">
      <c r="B4899" s="34"/>
    </row>
    <row r="4900" spans="2:2">
      <c r="B4900" s="34"/>
    </row>
    <row r="4901" spans="2:2">
      <c r="B4901" s="34"/>
    </row>
    <row r="4902" spans="2:2">
      <c r="B4902" s="34"/>
    </row>
    <row r="4903" spans="2:2">
      <c r="B4903" s="34"/>
    </row>
    <row r="4904" spans="2:2">
      <c r="B4904" s="34"/>
    </row>
    <row r="4905" spans="2:2">
      <c r="B4905" s="34"/>
    </row>
    <row r="4906" spans="2:2">
      <c r="B4906" s="34"/>
    </row>
    <row r="4907" spans="2:2">
      <c r="B4907" s="34"/>
    </row>
    <row r="4908" spans="2:2">
      <c r="B4908" s="34"/>
    </row>
    <row r="4909" spans="2:2">
      <c r="B4909" s="34"/>
    </row>
    <row r="4910" spans="2:2">
      <c r="B4910" s="34"/>
    </row>
    <row r="4911" spans="2:2">
      <c r="B4911" s="34"/>
    </row>
    <row r="4912" spans="2:2">
      <c r="B4912" s="34"/>
    </row>
    <row r="4913" spans="2:2">
      <c r="B4913" s="34"/>
    </row>
    <row r="4914" spans="2:2">
      <c r="B4914" s="34"/>
    </row>
    <row r="4915" spans="2:2">
      <c r="B4915" s="34"/>
    </row>
    <row r="4916" spans="2:2">
      <c r="B4916" s="34"/>
    </row>
    <row r="4917" spans="2:2">
      <c r="B4917" s="34"/>
    </row>
    <row r="4918" spans="2:2">
      <c r="B4918" s="34"/>
    </row>
    <row r="4919" spans="2:2">
      <c r="B4919" s="34"/>
    </row>
    <row r="4920" spans="2:2">
      <c r="B4920" s="34"/>
    </row>
    <row r="4921" spans="2:2">
      <c r="B4921" s="34"/>
    </row>
    <row r="4922" spans="2:2">
      <c r="B4922" s="34"/>
    </row>
    <row r="4923" spans="2:2">
      <c r="B4923" s="34"/>
    </row>
    <row r="4924" spans="2:2">
      <c r="B4924" s="34"/>
    </row>
    <row r="4925" spans="2:2">
      <c r="B4925" s="34"/>
    </row>
    <row r="4926" spans="2:2">
      <c r="B4926" s="34"/>
    </row>
    <row r="4927" spans="2:2">
      <c r="B4927" s="34"/>
    </row>
    <row r="4928" spans="2:2">
      <c r="B4928" s="34"/>
    </row>
    <row r="4929" spans="2:2">
      <c r="B4929" s="34"/>
    </row>
    <row r="4930" spans="2:2">
      <c r="B4930" s="34"/>
    </row>
    <row r="4931" spans="2:2">
      <c r="B4931" s="34"/>
    </row>
    <row r="4932" spans="2:2">
      <c r="B4932" s="34"/>
    </row>
    <row r="4933" spans="2:2">
      <c r="B4933" s="34"/>
    </row>
    <row r="4934" spans="2:2">
      <c r="B4934" s="34"/>
    </row>
    <row r="4935" spans="2:2">
      <c r="B4935" s="34"/>
    </row>
    <row r="4936" spans="2:2">
      <c r="B4936" s="34"/>
    </row>
    <row r="4937" spans="2:2">
      <c r="B4937" s="34"/>
    </row>
    <row r="4938" spans="2:2">
      <c r="B4938" s="34"/>
    </row>
    <row r="4939" spans="2:2">
      <c r="B4939" s="34"/>
    </row>
    <row r="4940" spans="2:2">
      <c r="B4940" s="34"/>
    </row>
    <row r="4941" spans="2:2">
      <c r="B4941" s="34"/>
    </row>
    <row r="4942" spans="2:2">
      <c r="B4942" s="34"/>
    </row>
    <row r="4943" spans="2:2">
      <c r="B4943" s="34"/>
    </row>
    <row r="4944" spans="2:2">
      <c r="B4944" s="34"/>
    </row>
    <row r="4945" spans="2:2">
      <c r="B4945" s="34"/>
    </row>
    <row r="4946" spans="2:2">
      <c r="B4946" s="34"/>
    </row>
    <row r="4947" spans="2:2">
      <c r="B4947" s="34"/>
    </row>
    <row r="4948" spans="2:2">
      <c r="B4948" s="34"/>
    </row>
    <row r="4949" spans="2:2">
      <c r="B4949" s="34"/>
    </row>
    <row r="4950" spans="2:2">
      <c r="B4950" s="34"/>
    </row>
    <row r="4951" spans="2:2">
      <c r="B4951" s="34"/>
    </row>
    <row r="4952" spans="2:2">
      <c r="B4952" s="34"/>
    </row>
    <row r="4953" spans="2:2">
      <c r="B4953" s="34"/>
    </row>
    <row r="4954" spans="2:2">
      <c r="B4954" s="34"/>
    </row>
    <row r="4955" spans="2:2">
      <c r="B4955" s="34"/>
    </row>
    <row r="4956" spans="2:2">
      <c r="B4956" s="34"/>
    </row>
    <row r="4957" spans="2:2">
      <c r="B4957" s="34"/>
    </row>
    <row r="4958" spans="2:2">
      <c r="B4958" s="34"/>
    </row>
    <row r="4959" spans="2:2">
      <c r="B4959" s="34"/>
    </row>
    <row r="4960" spans="2:2">
      <c r="B4960" s="34"/>
    </row>
    <row r="4961" spans="2:2">
      <c r="B4961" s="34"/>
    </row>
    <row r="4962" spans="2:2">
      <c r="B4962" s="34"/>
    </row>
    <row r="4963" spans="2:2">
      <c r="B4963" s="34"/>
    </row>
    <row r="4964" spans="2:2">
      <c r="B4964" s="34"/>
    </row>
    <row r="4965" spans="2:2">
      <c r="B4965" s="34"/>
    </row>
    <row r="4966" spans="2:2">
      <c r="B4966" s="34"/>
    </row>
    <row r="4967" spans="2:2">
      <c r="B4967" s="34"/>
    </row>
    <row r="4968" spans="2:2">
      <c r="B4968" s="34"/>
    </row>
    <row r="4969" spans="2:2">
      <c r="B4969" s="34"/>
    </row>
    <row r="4970" spans="2:2">
      <c r="B4970" s="34"/>
    </row>
    <row r="4971" spans="2:2">
      <c r="B4971" s="34"/>
    </row>
    <row r="4972" spans="2:2">
      <c r="B4972" s="34"/>
    </row>
    <row r="4973" spans="2:2">
      <c r="B4973" s="34"/>
    </row>
    <row r="4974" spans="2:2">
      <c r="B4974" s="34"/>
    </row>
    <row r="4975" spans="2:2">
      <c r="B4975" s="34"/>
    </row>
    <row r="4976" spans="2:2">
      <c r="B4976" s="34"/>
    </row>
    <row r="4977" spans="2:2">
      <c r="B4977" s="34"/>
    </row>
    <row r="4978" spans="2:2">
      <c r="B4978" s="34"/>
    </row>
    <row r="4979" spans="2:2">
      <c r="B4979" s="34"/>
    </row>
    <row r="4980" spans="2:2">
      <c r="B4980" s="34"/>
    </row>
    <row r="4981" spans="2:2">
      <c r="B4981" s="34"/>
    </row>
    <row r="4982" spans="2:2">
      <c r="B4982" s="34"/>
    </row>
    <row r="4983" spans="2:2">
      <c r="B4983" s="34"/>
    </row>
    <row r="4984" spans="2:2">
      <c r="B4984" s="34"/>
    </row>
    <row r="4985" spans="2:2">
      <c r="B4985" s="34"/>
    </row>
    <row r="4986" spans="2:2">
      <c r="B4986" s="34"/>
    </row>
    <row r="4987" spans="2:2">
      <c r="B4987" s="34"/>
    </row>
    <row r="4988" spans="2:2">
      <c r="B4988" s="34"/>
    </row>
    <row r="4989" spans="2:2">
      <c r="B4989" s="34"/>
    </row>
    <row r="4990" spans="2:2">
      <c r="B4990" s="34"/>
    </row>
    <row r="4991" spans="2:2">
      <c r="B4991" s="34"/>
    </row>
    <row r="4992" spans="2:2">
      <c r="B4992" s="34"/>
    </row>
    <row r="4993" spans="2:2">
      <c r="B4993" s="34"/>
    </row>
    <row r="4994" spans="2:2">
      <c r="B4994" s="34"/>
    </row>
  </sheetData>
  <mergeCells count="3">
    <mergeCell ref="I15:J15"/>
    <mergeCell ref="A1:C1"/>
    <mergeCell ref="A2:C2"/>
  </mergeCells>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90503-86C4-4F19-AE01-38B402371C1C}">
  <sheetPr codeName="Sheet4">
    <pageSetUpPr fitToPage="1"/>
  </sheetPr>
  <dimension ref="A1:H35"/>
  <sheetViews>
    <sheetView topLeftCell="B1" workbookViewId="0">
      <selection activeCell="F24" sqref="F24"/>
    </sheetView>
  </sheetViews>
  <sheetFormatPr defaultRowHeight="15"/>
  <cols>
    <col min="1" max="1" width="25.5703125" customWidth="1"/>
    <col min="2" max="2" width="20.140625" customWidth="1"/>
    <col min="3" max="3" width="24.7109375" customWidth="1"/>
    <col min="4" max="4" width="19.140625" bestFit="1" customWidth="1"/>
    <col min="5" max="5" width="21.7109375" bestFit="1" customWidth="1"/>
    <col min="6" max="6" width="12.5703125" bestFit="1" customWidth="1"/>
    <col min="7" max="7" width="10.85546875" customWidth="1"/>
  </cols>
  <sheetData>
    <row r="1" spans="1:8">
      <c r="A1" s="32" t="s">
        <v>395</v>
      </c>
    </row>
    <row r="2" spans="1:8">
      <c r="C2" s="55" t="s">
        <v>392</v>
      </c>
      <c r="D2" s="55"/>
      <c r="E2" s="55"/>
      <c r="F2" s="63"/>
      <c r="G2" s="63"/>
      <c r="H2" t="s">
        <v>406</v>
      </c>
    </row>
    <row r="3" spans="1:8" ht="102.75">
      <c r="C3" s="46"/>
      <c r="D3" s="60" t="s">
        <v>404</v>
      </c>
      <c r="E3" s="66" t="s">
        <v>405</v>
      </c>
      <c r="F3" s="60" t="s">
        <v>398</v>
      </c>
      <c r="G3" s="60" t="s">
        <v>399</v>
      </c>
    </row>
    <row r="4" spans="1:8">
      <c r="C4" s="58">
        <v>44562</v>
      </c>
      <c r="D4" s="56">
        <f>488646.85-1710-4318</f>
        <v>482618.85</v>
      </c>
      <c r="E4" s="56">
        <f>454066.81-1710-4440.33-4318</f>
        <v>443598.48</v>
      </c>
      <c r="F4" s="56">
        <f>D4-E4</f>
        <v>39020.369999999995</v>
      </c>
      <c r="G4" s="61">
        <f>F4*1.31</f>
        <v>51116.684699999998</v>
      </c>
      <c r="H4" s="59" t="s">
        <v>393</v>
      </c>
    </row>
    <row r="5" spans="1:8">
      <c r="C5" s="58">
        <v>44593</v>
      </c>
      <c r="D5" s="56">
        <f>481845.66-1710-4361.17</f>
        <v>475774.49</v>
      </c>
      <c r="E5" s="56">
        <f>464692.74-1710-4484.75-4361.17</f>
        <v>454136.82</v>
      </c>
      <c r="F5" s="56">
        <f>D5-E5</f>
        <v>21637.669999999984</v>
      </c>
      <c r="G5" s="61">
        <f t="shared" ref="G5:G10" si="0">F5*1.31</f>
        <v>28345.34769999998</v>
      </c>
      <c r="H5" s="59" t="s">
        <v>393</v>
      </c>
    </row>
    <row r="6" spans="1:8">
      <c r="C6" s="58">
        <v>44621</v>
      </c>
      <c r="D6" s="56">
        <f>486998.49-1710-4361.17-685.18</f>
        <v>480242.14</v>
      </c>
      <c r="E6" s="56">
        <f>471583.36-1710-4506.25-4361.17-685.18</f>
        <v>460320.76</v>
      </c>
      <c r="F6" s="56">
        <f>D6-E6</f>
        <v>19921.380000000005</v>
      </c>
      <c r="G6" s="61">
        <f t="shared" si="0"/>
        <v>26097.007800000007</v>
      </c>
      <c r="H6" s="59" t="s">
        <v>393</v>
      </c>
    </row>
    <row r="7" spans="1:8">
      <c r="C7" s="58">
        <v>44652</v>
      </c>
      <c r="D7" s="56">
        <v>474516.62200000009</v>
      </c>
      <c r="E7" s="56">
        <v>461250.84000000026</v>
      </c>
      <c r="F7" s="56">
        <f t="shared" ref="F7:F9" si="1">D7-E7</f>
        <v>13265.781999999832</v>
      </c>
      <c r="G7" s="61">
        <f t="shared" si="0"/>
        <v>17378.174419999781</v>
      </c>
      <c r="H7" s="59" t="s">
        <v>393</v>
      </c>
    </row>
    <row r="8" spans="1:8">
      <c r="C8" s="58">
        <v>44682</v>
      </c>
      <c r="D8" s="56">
        <v>464465.22200000001</v>
      </c>
      <c r="E8" s="56">
        <v>447719.00000000017</v>
      </c>
      <c r="F8" s="56">
        <f t="shared" si="1"/>
        <v>16746.221999999834</v>
      </c>
      <c r="G8" s="61">
        <f t="shared" si="0"/>
        <v>21937.550819999782</v>
      </c>
      <c r="H8" s="59" t="s">
        <v>393</v>
      </c>
    </row>
    <row r="9" spans="1:8">
      <c r="C9" s="58">
        <v>44713</v>
      </c>
      <c r="D9" s="56">
        <v>460727.3793333334</v>
      </c>
      <c r="E9" s="56">
        <v>442508.29000000015</v>
      </c>
      <c r="F9" s="56">
        <f t="shared" si="1"/>
        <v>18219.08933333325</v>
      </c>
      <c r="G9" s="61">
        <f t="shared" si="0"/>
        <v>23867.007026666557</v>
      </c>
      <c r="H9" s="59" t="s">
        <v>393</v>
      </c>
    </row>
    <row r="10" spans="1:8" ht="52.5" thickBot="1">
      <c r="C10" s="33" t="s">
        <v>403</v>
      </c>
      <c r="D10" s="56">
        <v>31384</v>
      </c>
      <c r="E10" s="56">
        <f>D10</f>
        <v>31384</v>
      </c>
      <c r="F10" s="56">
        <f>E10*0.25</f>
        <v>7846</v>
      </c>
      <c r="G10" s="61">
        <f t="shared" si="0"/>
        <v>10278.26</v>
      </c>
      <c r="H10" s="46" t="s">
        <v>403</v>
      </c>
    </row>
    <row r="11" spans="1:8" ht="27" thickBot="1">
      <c r="A11" s="73" t="s">
        <v>420</v>
      </c>
      <c r="B11" s="74" t="s">
        <v>418</v>
      </c>
      <c r="C11" s="33" t="s">
        <v>409</v>
      </c>
      <c r="D11" s="56">
        <f>82409/12</f>
        <v>6867.416666666667</v>
      </c>
      <c r="E11" s="56">
        <f>D11</f>
        <v>6867.416666666667</v>
      </c>
      <c r="F11" s="56">
        <f>E11*0.25</f>
        <v>1716.8541666666667</v>
      </c>
      <c r="G11" s="61">
        <f>F11*1.31</f>
        <v>2249.0789583333335</v>
      </c>
      <c r="H11" s="46"/>
    </row>
    <row r="12" spans="1:8" ht="45.75" thickBot="1">
      <c r="A12" s="73" t="s">
        <v>421</v>
      </c>
      <c r="B12" s="75" t="s">
        <v>419</v>
      </c>
      <c r="C12" s="33" t="s">
        <v>411</v>
      </c>
      <c r="D12" s="56">
        <f>SUM(6867.42+4361.17)*3</f>
        <v>33685.770000000004</v>
      </c>
      <c r="E12" s="56">
        <v>33685.770000000004</v>
      </c>
      <c r="F12" s="56">
        <v>33685.770000000004</v>
      </c>
      <c r="G12" s="61">
        <f>F12*1.31</f>
        <v>44128.358700000004</v>
      </c>
      <c r="H12" s="46"/>
    </row>
    <row r="13" spans="1:8">
      <c r="C13" s="33"/>
      <c r="D13" s="56"/>
      <c r="E13" s="56"/>
      <c r="F13" s="56"/>
      <c r="G13" s="61"/>
      <c r="H13" s="46"/>
    </row>
    <row r="14" spans="1:8" ht="15.75" thickBot="1">
      <c r="C14" s="32" t="s">
        <v>387</v>
      </c>
      <c r="D14" s="62">
        <f>SUM(D4:D12)</f>
        <v>2910281.89</v>
      </c>
      <c r="E14" s="62">
        <f>SUM(E4:E12)</f>
        <v>2781471.3766666669</v>
      </c>
      <c r="F14" s="69">
        <f>SUM(F4:F12)</f>
        <v>172059.13749999955</v>
      </c>
      <c r="G14" s="62">
        <f>SUM(G4:G10)</f>
        <v>179020.03246666613</v>
      </c>
      <c r="H14" t="s">
        <v>394</v>
      </c>
    </row>
    <row r="15" spans="1:8" ht="15.75" thickTop="1">
      <c r="E15" s="57"/>
    </row>
    <row r="17" spans="1:6">
      <c r="A17" t="s">
        <v>410</v>
      </c>
    </row>
    <row r="18" spans="1:6" ht="45">
      <c r="A18" s="4" t="s">
        <v>381</v>
      </c>
      <c r="B18" s="3"/>
      <c r="C18" s="4" t="s">
        <v>422</v>
      </c>
      <c r="D18" s="28" t="s">
        <v>423</v>
      </c>
      <c r="E18" s="28" t="s">
        <v>397</v>
      </c>
      <c r="F18" s="64" t="s">
        <v>396</v>
      </c>
    </row>
    <row r="19" spans="1:6">
      <c r="A19" s="3" t="s">
        <v>382</v>
      </c>
      <c r="B19" s="3"/>
      <c r="C19" s="65">
        <v>70399</v>
      </c>
      <c r="D19" s="3" t="s">
        <v>388</v>
      </c>
      <c r="E19" s="53">
        <f>C19*1</f>
        <v>70399</v>
      </c>
      <c r="F19" s="61">
        <f>E19*0.25</f>
        <v>17599.75</v>
      </c>
    </row>
    <row r="20" spans="1:6">
      <c r="A20" s="3" t="s">
        <v>391</v>
      </c>
      <c r="B20" s="3"/>
      <c r="C20" s="65">
        <v>50848</v>
      </c>
      <c r="D20" s="3" t="s">
        <v>389</v>
      </c>
      <c r="E20" s="53">
        <f>C20*4</f>
        <v>203392</v>
      </c>
      <c r="F20" s="61">
        <f t="shared" ref="F20:F22" si="2">E20*0.25</f>
        <v>50848</v>
      </c>
    </row>
    <row r="21" spans="1:6">
      <c r="A21" s="3" t="s">
        <v>384</v>
      </c>
      <c r="B21" s="3"/>
      <c r="C21" s="65">
        <v>31698</v>
      </c>
      <c r="D21" s="3" t="s">
        <v>388</v>
      </c>
      <c r="E21" s="3">
        <f t="shared" ref="E21" si="3">C21*1</f>
        <v>31698</v>
      </c>
      <c r="F21" s="61">
        <f t="shared" si="2"/>
        <v>7924.5</v>
      </c>
    </row>
    <row r="22" spans="1:6">
      <c r="A22" s="3" t="s">
        <v>383</v>
      </c>
      <c r="B22" s="3"/>
      <c r="C22" s="65">
        <v>25339</v>
      </c>
      <c r="D22" s="3" t="s">
        <v>390</v>
      </c>
      <c r="E22" s="3">
        <f>C22*2</f>
        <v>50678</v>
      </c>
      <c r="F22" s="61">
        <f t="shared" si="2"/>
        <v>12669.5</v>
      </c>
    </row>
    <row r="23" spans="1:6">
      <c r="A23" s="3"/>
      <c r="B23" s="3"/>
      <c r="C23" s="3"/>
      <c r="D23" s="3"/>
      <c r="E23" s="3"/>
    </row>
    <row r="24" spans="1:6" ht="15.75" thickBot="1">
      <c r="A24" s="3"/>
      <c r="B24" s="3"/>
      <c r="C24" s="3"/>
      <c r="D24" s="3"/>
      <c r="E24" s="4"/>
      <c r="F24" s="70">
        <f>SUM(F19:F22)</f>
        <v>89041.75</v>
      </c>
    </row>
    <row r="25" spans="1:6" ht="15.75" thickTop="1"/>
    <row r="26" spans="1:6">
      <c r="F26" s="67">
        <f>F14+F24</f>
        <v>261100.88749999955</v>
      </c>
    </row>
    <row r="28" spans="1:6">
      <c r="A28" t="s">
        <v>401</v>
      </c>
      <c r="F28" s="61">
        <v>89805.69</v>
      </c>
    </row>
    <row r="30" spans="1:6" s="32" customFormat="1" ht="15.75" thickBot="1">
      <c r="A30" s="32" t="s">
        <v>400</v>
      </c>
      <c r="F30" s="71">
        <f>F26+F28</f>
        <v>350906.57749999955</v>
      </c>
    </row>
    <row r="31" spans="1:6" ht="15.75" thickTop="1"/>
    <row r="32" spans="1:6">
      <c r="A32" t="s">
        <v>424</v>
      </c>
      <c r="F32" s="67">
        <f>Detailed!L30</f>
        <v>-319098.37000000011</v>
      </c>
    </row>
    <row r="33" spans="1:6">
      <c r="F33" s="67"/>
    </row>
    <row r="34" spans="1:6" ht="15.75" thickBot="1">
      <c r="A34" t="s">
        <v>402</v>
      </c>
      <c r="F34" s="68">
        <f>F30+F32</f>
        <v>31808.207499999437</v>
      </c>
    </row>
    <row r="35" spans="1:6" ht="15.75" thickTop="1"/>
  </sheetData>
  <pageMargins left="0.7" right="0.7" top="0.75" bottom="0.75" header="0.3" footer="0.3"/>
  <pageSetup paperSize="9" scale="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F4089-9BA7-4A12-A725-248DD567F5C0}">
  <sheetPr codeName="Sheet28"/>
  <dimension ref="A1:H41"/>
  <sheetViews>
    <sheetView topLeftCell="A24" workbookViewId="0">
      <selection activeCell="C3" sqref="C3"/>
    </sheetView>
  </sheetViews>
  <sheetFormatPr defaultRowHeight="15"/>
  <cols>
    <col min="1" max="1" width="25.5703125" customWidth="1"/>
    <col min="2" max="2" width="20.140625" customWidth="1"/>
    <col min="3" max="3" width="24.7109375" customWidth="1"/>
    <col min="4" max="4" width="19.140625" bestFit="1" customWidth="1"/>
    <col min="5" max="5" width="21.7109375" bestFit="1" customWidth="1"/>
    <col min="6" max="6" width="11.5703125" bestFit="1" customWidth="1"/>
    <col min="7" max="7" width="10.85546875" customWidth="1"/>
  </cols>
  <sheetData>
    <row r="1" spans="1:8">
      <c r="A1" s="32" t="s">
        <v>395</v>
      </c>
    </row>
    <row r="2" spans="1:8">
      <c r="C2" s="55" t="s">
        <v>392</v>
      </c>
      <c r="D2" s="55"/>
      <c r="E2" s="55"/>
      <c r="F2" s="63"/>
      <c r="G2" s="63"/>
      <c r="H2" t="s">
        <v>406</v>
      </c>
    </row>
    <row r="3" spans="1:8" ht="102.75">
      <c r="C3" s="46"/>
      <c r="D3" s="60" t="s">
        <v>404</v>
      </c>
      <c r="E3" s="66" t="s">
        <v>405</v>
      </c>
      <c r="F3" s="60" t="s">
        <v>398</v>
      </c>
      <c r="G3" s="60" t="s">
        <v>399</v>
      </c>
    </row>
    <row r="4" spans="1:8">
      <c r="C4" s="58">
        <v>44562</v>
      </c>
      <c r="D4" s="56">
        <f>488646.85-1710-4318</f>
        <v>482618.85</v>
      </c>
      <c r="E4" s="56">
        <f>454066.81-1710-4440.33-4318</f>
        <v>443598.48</v>
      </c>
      <c r="F4" s="56">
        <f>D4-E4</f>
        <v>39020.369999999995</v>
      </c>
      <c r="G4" s="61">
        <f>F4*1.31</f>
        <v>51116.684699999998</v>
      </c>
      <c r="H4" s="59" t="s">
        <v>393</v>
      </c>
    </row>
    <row r="5" spans="1:8">
      <c r="C5" s="58">
        <v>44593</v>
      </c>
      <c r="D5" s="56">
        <f>481845.66-1710-4361.17</f>
        <v>475774.49</v>
      </c>
      <c r="E5" s="56">
        <f>464692.74-1710-4484.75-4361.17</f>
        <v>454136.82</v>
      </c>
      <c r="F5" s="56">
        <f>D5-E5</f>
        <v>21637.669999999984</v>
      </c>
      <c r="G5" s="61">
        <f t="shared" ref="G5:G16" si="0">F5*1.31</f>
        <v>28345.34769999998</v>
      </c>
      <c r="H5" s="59" t="s">
        <v>393</v>
      </c>
    </row>
    <row r="6" spans="1:8">
      <c r="C6" s="58">
        <v>44621</v>
      </c>
      <c r="D6" s="56">
        <f>486998.49-1710-4361.17-685.18</f>
        <v>480242.14</v>
      </c>
      <c r="E6" s="56">
        <f>471583.36-1710-4506.25-4361.17-685.18</f>
        <v>460320.76</v>
      </c>
      <c r="F6" s="56">
        <f>D6-E6</f>
        <v>19921.380000000005</v>
      </c>
      <c r="G6" s="61">
        <f t="shared" si="0"/>
        <v>26097.007800000007</v>
      </c>
      <c r="H6" s="59" t="s">
        <v>393</v>
      </c>
    </row>
    <row r="7" spans="1:8">
      <c r="C7" s="58">
        <v>44652</v>
      </c>
      <c r="D7" s="56">
        <v>474516.62200000009</v>
      </c>
      <c r="E7" s="56">
        <v>461250.84000000026</v>
      </c>
      <c r="F7" s="56">
        <f t="shared" ref="F7:F9" si="1">D7-E7</f>
        <v>13265.781999999832</v>
      </c>
      <c r="G7" s="61">
        <f t="shared" si="0"/>
        <v>17378.174419999781</v>
      </c>
      <c r="H7" s="59" t="s">
        <v>393</v>
      </c>
    </row>
    <row r="8" spans="1:8">
      <c r="C8" s="58">
        <v>44682</v>
      </c>
      <c r="D8" s="56">
        <v>464465.22200000001</v>
      </c>
      <c r="E8" s="56">
        <v>447719.00000000017</v>
      </c>
      <c r="F8" s="56">
        <f t="shared" si="1"/>
        <v>16746.221999999834</v>
      </c>
      <c r="G8" s="61">
        <f t="shared" si="0"/>
        <v>21937.550819999782</v>
      </c>
      <c r="H8" s="59" t="s">
        <v>393</v>
      </c>
    </row>
    <row r="9" spans="1:8">
      <c r="C9" s="58">
        <v>44713</v>
      </c>
      <c r="D9" s="56">
        <v>460727.3793333334</v>
      </c>
      <c r="E9" s="56">
        <v>442508.29000000015</v>
      </c>
      <c r="F9" s="56">
        <f t="shared" si="1"/>
        <v>18219.08933333325</v>
      </c>
      <c r="G9" s="61">
        <f t="shared" si="0"/>
        <v>23867.007026666557</v>
      </c>
      <c r="H9" s="59" t="s">
        <v>393</v>
      </c>
    </row>
    <row r="10" spans="1:8">
      <c r="C10" s="58">
        <v>44743</v>
      </c>
      <c r="D10" s="56"/>
      <c r="E10" s="56"/>
      <c r="F10" s="56"/>
      <c r="G10" s="61"/>
      <c r="H10" s="46"/>
    </row>
    <row r="11" spans="1:8">
      <c r="C11" s="58">
        <v>44774</v>
      </c>
      <c r="D11" s="56"/>
      <c r="E11" s="56"/>
      <c r="F11" s="56"/>
      <c r="G11" s="61"/>
      <c r="H11" s="46"/>
    </row>
    <row r="12" spans="1:8">
      <c r="C12" s="58">
        <v>44805</v>
      </c>
      <c r="D12" s="56"/>
      <c r="E12" s="56"/>
      <c r="F12" s="56"/>
      <c r="G12" s="61"/>
      <c r="H12" s="46"/>
    </row>
    <row r="13" spans="1:8">
      <c r="C13" s="58">
        <v>44835</v>
      </c>
      <c r="D13" s="56"/>
      <c r="E13" s="56"/>
      <c r="F13" s="56"/>
      <c r="G13" s="61"/>
      <c r="H13" s="46"/>
    </row>
    <row r="14" spans="1:8">
      <c r="C14" s="58">
        <v>44866</v>
      </c>
      <c r="D14" s="56"/>
      <c r="E14" s="56"/>
      <c r="F14" s="56"/>
      <c r="G14" s="61"/>
      <c r="H14" s="46"/>
    </row>
    <row r="15" spans="1:8">
      <c r="C15" s="58">
        <v>44896</v>
      </c>
      <c r="D15" s="56"/>
      <c r="E15" s="56"/>
      <c r="F15" s="56"/>
      <c r="G15" s="61"/>
      <c r="H15" s="46"/>
    </row>
    <row r="16" spans="1:8" ht="52.5" thickBot="1">
      <c r="C16" s="33" t="s">
        <v>403</v>
      </c>
      <c r="D16" s="56">
        <v>31384</v>
      </c>
      <c r="E16" s="56">
        <f>D16</f>
        <v>31384</v>
      </c>
      <c r="F16" s="56">
        <f>E16*0.25</f>
        <v>7846</v>
      </c>
      <c r="G16" s="61">
        <f t="shared" si="0"/>
        <v>10278.26</v>
      </c>
      <c r="H16" s="46" t="s">
        <v>403</v>
      </c>
    </row>
    <row r="17" spans="1:8" ht="27" thickBot="1">
      <c r="A17" s="73" t="s">
        <v>420</v>
      </c>
      <c r="B17" s="74" t="s">
        <v>418</v>
      </c>
      <c r="C17" s="33" t="s">
        <v>409</v>
      </c>
      <c r="D17" s="56">
        <f>82409/12</f>
        <v>6867.416666666667</v>
      </c>
      <c r="E17" s="56">
        <f>D17</f>
        <v>6867.416666666667</v>
      </c>
      <c r="F17" s="56">
        <f>E17*0.25</f>
        <v>1716.8541666666667</v>
      </c>
      <c r="G17" s="61">
        <f>F17*1.31</f>
        <v>2249.0789583333335</v>
      </c>
      <c r="H17" s="46"/>
    </row>
    <row r="18" spans="1:8" ht="45.75" thickBot="1">
      <c r="A18" s="73" t="s">
        <v>421</v>
      </c>
      <c r="B18" s="75" t="s">
        <v>419</v>
      </c>
      <c r="C18" s="33" t="s">
        <v>411</v>
      </c>
      <c r="D18" s="56">
        <f>SUM(6867.42+4361.17)*3</f>
        <v>33685.770000000004</v>
      </c>
      <c r="E18" s="56">
        <v>33685.770000000004</v>
      </c>
      <c r="F18" s="56">
        <v>33685.770000000004</v>
      </c>
      <c r="G18" s="61">
        <f>F18*1.31</f>
        <v>44128.358700000004</v>
      </c>
      <c r="H18" s="46"/>
    </row>
    <row r="19" spans="1:8">
      <c r="C19" s="33"/>
      <c r="D19" s="56"/>
      <c r="E19" s="56"/>
      <c r="F19" s="56"/>
      <c r="G19" s="61"/>
      <c r="H19" s="46"/>
    </row>
    <row r="20" spans="1:8" ht="15.75" thickBot="1">
      <c r="C20" s="32" t="s">
        <v>387</v>
      </c>
      <c r="D20" s="62">
        <f>SUM(D4:D18)</f>
        <v>2910281.89</v>
      </c>
      <c r="E20" s="62">
        <f>SUM(E4:E18)</f>
        <v>2781471.3766666669</v>
      </c>
      <c r="F20" s="69">
        <f>SUM(F4:F18)</f>
        <v>172059.13749999955</v>
      </c>
      <c r="G20" s="62">
        <f>SUM(G4:G16)</f>
        <v>179020.03246666613</v>
      </c>
      <c r="H20" t="s">
        <v>394</v>
      </c>
    </row>
    <row r="21" spans="1:8" ht="15.75" thickTop="1">
      <c r="E21" s="57"/>
    </row>
    <row r="23" spans="1:8">
      <c r="A23" t="s">
        <v>410</v>
      </c>
    </row>
    <row r="24" spans="1:8" ht="45">
      <c r="A24" s="4" t="s">
        <v>381</v>
      </c>
      <c r="B24" s="3"/>
      <c r="C24" s="4" t="s">
        <v>422</v>
      </c>
      <c r="D24" s="28" t="s">
        <v>423</v>
      </c>
      <c r="E24" s="28" t="s">
        <v>397</v>
      </c>
      <c r="F24" s="64" t="s">
        <v>396</v>
      </c>
    </row>
    <row r="25" spans="1:8">
      <c r="A25" s="3" t="s">
        <v>382</v>
      </c>
      <c r="B25" s="3"/>
      <c r="C25" s="65">
        <v>70399</v>
      </c>
      <c r="D25" s="3" t="s">
        <v>388</v>
      </c>
      <c r="E25" s="53">
        <f>C25*1</f>
        <v>70399</v>
      </c>
      <c r="F25" s="61">
        <f>E25*0.25</f>
        <v>17599.75</v>
      </c>
    </row>
    <row r="26" spans="1:8">
      <c r="A26" s="3" t="s">
        <v>391</v>
      </c>
      <c r="B26" s="3"/>
      <c r="C26" s="65">
        <v>50848</v>
      </c>
      <c r="D26" s="3" t="s">
        <v>389</v>
      </c>
      <c r="E26" s="53">
        <f>C26*4</f>
        <v>203392</v>
      </c>
      <c r="F26" s="61">
        <f t="shared" ref="F26:F28" si="2">E26*0.25</f>
        <v>50848</v>
      </c>
    </row>
    <row r="27" spans="1:8">
      <c r="A27" s="3" t="s">
        <v>384</v>
      </c>
      <c r="B27" s="3"/>
      <c r="C27" s="65">
        <v>31698</v>
      </c>
      <c r="D27" s="3" t="s">
        <v>388</v>
      </c>
      <c r="E27" s="3">
        <f t="shared" ref="E27" si="3">C27*1</f>
        <v>31698</v>
      </c>
      <c r="F27" s="61">
        <f t="shared" si="2"/>
        <v>7924.5</v>
      </c>
    </row>
    <row r="28" spans="1:8">
      <c r="A28" s="3" t="s">
        <v>383</v>
      </c>
      <c r="B28" s="3"/>
      <c r="C28" s="65">
        <v>25339</v>
      </c>
      <c r="D28" s="3" t="s">
        <v>390</v>
      </c>
      <c r="E28" s="3">
        <f>C28*2</f>
        <v>50678</v>
      </c>
      <c r="F28" s="61">
        <f t="shared" si="2"/>
        <v>12669.5</v>
      </c>
    </row>
    <row r="29" spans="1:8">
      <c r="A29" s="3"/>
      <c r="B29" s="3"/>
      <c r="C29" s="3"/>
      <c r="D29" s="3"/>
      <c r="E29" s="3"/>
    </row>
    <row r="30" spans="1:8" ht="15.75" thickBot="1">
      <c r="A30" s="3"/>
      <c r="B30" s="3"/>
      <c r="C30" s="3"/>
      <c r="D30" s="3"/>
      <c r="E30" s="4"/>
      <c r="F30" s="70">
        <f>SUM(F25:F28)</f>
        <v>89041.75</v>
      </c>
    </row>
    <row r="31" spans="1:8" ht="15.75" thickTop="1"/>
    <row r="32" spans="1:8">
      <c r="F32" s="67">
        <f>F20+F30</f>
        <v>261100.88749999955</v>
      </c>
    </row>
    <row r="34" spans="1:6">
      <c r="A34" t="s">
        <v>401</v>
      </c>
      <c r="F34" s="61">
        <v>89805.69</v>
      </c>
    </row>
    <row r="36" spans="1:6" s="32" customFormat="1" ht="15.75" thickBot="1">
      <c r="A36" s="32" t="s">
        <v>400</v>
      </c>
      <c r="F36" s="71">
        <f>F32+F34</f>
        <v>350906.57749999955</v>
      </c>
    </row>
    <row r="37" spans="1:6" ht="15.75" thickTop="1"/>
    <row r="38" spans="1:6">
      <c r="A38" t="s">
        <v>424</v>
      </c>
      <c r="F38" s="67">
        <f>Detailed!L30</f>
        <v>-319098.37000000011</v>
      </c>
    </row>
    <row r="39" spans="1:6">
      <c r="F39" s="67"/>
    </row>
    <row r="40" spans="1:6" ht="15.75" thickBot="1">
      <c r="A40" t="s">
        <v>402</v>
      </c>
      <c r="F40" s="68">
        <f>F36+F38</f>
        <v>31808.207499999437</v>
      </c>
    </row>
    <row r="41" spans="1:6" ht="15.75" thickTop="1"/>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5E68E-9023-4265-95ED-FD9FE2736698}">
  <sheetPr>
    <tabColor rgb="FF92D050"/>
  </sheetPr>
  <dimension ref="A1:G203"/>
  <sheetViews>
    <sheetView topLeftCell="A49" workbookViewId="0">
      <selection activeCell="A49" sqref="A1:XFD1048576"/>
    </sheetView>
  </sheetViews>
  <sheetFormatPr defaultRowHeight="15"/>
  <cols>
    <col min="4" max="4" width="55" bestFit="1" customWidth="1"/>
  </cols>
  <sheetData>
    <row r="1" spans="1:7">
      <c r="A1" s="32" t="s">
        <v>503</v>
      </c>
      <c r="B1" s="32"/>
    </row>
    <row r="2" spans="1:7">
      <c r="A2" s="121" t="s">
        <v>156</v>
      </c>
      <c r="B2" s="121" t="s">
        <v>504</v>
      </c>
      <c r="C2" s="121" t="s">
        <v>505</v>
      </c>
      <c r="D2" s="121" t="s">
        <v>506</v>
      </c>
      <c r="E2" s="121" t="s">
        <v>507</v>
      </c>
      <c r="F2" s="121" t="s">
        <v>508</v>
      </c>
      <c r="G2" s="121" t="s">
        <v>509</v>
      </c>
    </row>
    <row r="3" spans="1:7">
      <c r="A3" s="1" t="s">
        <v>228</v>
      </c>
      <c r="B3" s="1" t="s">
        <v>229</v>
      </c>
      <c r="C3" s="1" t="s">
        <v>67</v>
      </c>
      <c r="D3" s="1" t="s">
        <v>88</v>
      </c>
      <c r="E3" s="1" t="s">
        <v>472</v>
      </c>
      <c r="F3" s="122">
        <v>-5173779.8</v>
      </c>
      <c r="G3" s="1" t="s">
        <v>67</v>
      </c>
    </row>
    <row r="4" spans="1:7">
      <c r="A4" s="1" t="s">
        <v>230</v>
      </c>
      <c r="B4" s="1" t="s">
        <v>229</v>
      </c>
      <c r="C4" s="1" t="s">
        <v>67</v>
      </c>
      <c r="D4" s="1" t="s">
        <v>458</v>
      </c>
      <c r="E4" s="1" t="s">
        <v>472</v>
      </c>
      <c r="F4" s="122">
        <v>-63550.54</v>
      </c>
      <c r="G4" s="1" t="s">
        <v>67</v>
      </c>
    </row>
    <row r="5" spans="1:7">
      <c r="A5" s="1" t="s">
        <v>359</v>
      </c>
      <c r="B5" s="1" t="s">
        <v>229</v>
      </c>
      <c r="C5" s="1" t="s">
        <v>67</v>
      </c>
      <c r="D5" s="1" t="s">
        <v>121</v>
      </c>
      <c r="E5" s="1" t="s">
        <v>472</v>
      </c>
      <c r="F5" s="122">
        <v>-115000</v>
      </c>
      <c r="G5" s="1" t="s">
        <v>67</v>
      </c>
    </row>
    <row r="6" spans="1:7">
      <c r="A6" s="1" t="s">
        <v>231</v>
      </c>
      <c r="B6" s="1" t="s">
        <v>229</v>
      </c>
      <c r="C6" s="1" t="s">
        <v>67</v>
      </c>
      <c r="D6" s="1" t="s">
        <v>89</v>
      </c>
      <c r="E6" s="1" t="s">
        <v>472</v>
      </c>
      <c r="F6" s="122">
        <v>-350000</v>
      </c>
      <c r="G6" s="1" t="s">
        <v>67</v>
      </c>
    </row>
    <row r="7" spans="1:7">
      <c r="A7" s="1" t="s">
        <v>232</v>
      </c>
      <c r="B7" s="1" t="s">
        <v>229</v>
      </c>
      <c r="C7" s="1" t="s">
        <v>67</v>
      </c>
      <c r="D7" s="1" t="s">
        <v>90</v>
      </c>
      <c r="E7" s="1" t="s">
        <v>472</v>
      </c>
      <c r="F7" s="122">
        <v>-6007150.0300000003</v>
      </c>
      <c r="G7" s="1" t="s">
        <v>67</v>
      </c>
    </row>
    <row r="8" spans="1:7">
      <c r="A8" s="1" t="s">
        <v>510</v>
      </c>
      <c r="B8" s="1" t="s">
        <v>229</v>
      </c>
      <c r="C8" s="1" t="s">
        <v>67</v>
      </c>
      <c r="D8" s="1" t="s">
        <v>511</v>
      </c>
      <c r="E8" s="1" t="s">
        <v>472</v>
      </c>
      <c r="F8" s="122">
        <v>0</v>
      </c>
      <c r="G8" s="1" t="s">
        <v>67</v>
      </c>
    </row>
    <row r="9" spans="1:7">
      <c r="A9" s="1" t="s">
        <v>233</v>
      </c>
      <c r="B9" s="1" t="s">
        <v>229</v>
      </c>
      <c r="C9" s="1" t="s">
        <v>67</v>
      </c>
      <c r="D9" s="1" t="s">
        <v>2</v>
      </c>
      <c r="E9" s="1" t="s">
        <v>472</v>
      </c>
      <c r="F9" s="122">
        <v>-57899.6</v>
      </c>
      <c r="G9" s="1" t="s">
        <v>67</v>
      </c>
    </row>
    <row r="10" spans="1:7">
      <c r="A10" s="1" t="s">
        <v>512</v>
      </c>
      <c r="B10" s="1" t="s">
        <v>229</v>
      </c>
      <c r="C10" s="1" t="s">
        <v>67</v>
      </c>
      <c r="D10" s="1" t="s">
        <v>513</v>
      </c>
      <c r="E10" s="1" t="s">
        <v>472</v>
      </c>
      <c r="F10" s="122">
        <v>0</v>
      </c>
      <c r="G10" s="1" t="s">
        <v>67</v>
      </c>
    </row>
    <row r="11" spans="1:7">
      <c r="A11" s="1" t="s">
        <v>234</v>
      </c>
      <c r="B11" s="1" t="s">
        <v>229</v>
      </c>
      <c r="C11" s="1" t="s">
        <v>67</v>
      </c>
      <c r="D11" s="1" t="s">
        <v>351</v>
      </c>
      <c r="E11" s="1" t="s">
        <v>472</v>
      </c>
      <c r="F11" s="122">
        <v>0</v>
      </c>
      <c r="G11" s="1" t="s">
        <v>67</v>
      </c>
    </row>
    <row r="12" spans="1:7">
      <c r="A12" s="1" t="s">
        <v>514</v>
      </c>
      <c r="B12" s="1" t="s">
        <v>229</v>
      </c>
      <c r="C12" s="1" t="s">
        <v>67</v>
      </c>
      <c r="D12" s="1" t="s">
        <v>515</v>
      </c>
      <c r="E12" s="1" t="s">
        <v>472</v>
      </c>
      <c r="F12" s="122">
        <v>0</v>
      </c>
      <c r="G12" s="1" t="s">
        <v>67</v>
      </c>
    </row>
    <row r="13" spans="1:7">
      <c r="A13" s="1" t="s">
        <v>235</v>
      </c>
      <c r="B13" s="1" t="s">
        <v>229</v>
      </c>
      <c r="C13" s="1" t="s">
        <v>67</v>
      </c>
      <c r="D13" s="1" t="s">
        <v>91</v>
      </c>
      <c r="E13" s="1" t="s">
        <v>472</v>
      </c>
      <c r="F13" s="122">
        <v>3750543.65</v>
      </c>
      <c r="G13" s="1" t="s">
        <v>67</v>
      </c>
    </row>
    <row r="14" spans="1:7">
      <c r="A14" s="1" t="s">
        <v>236</v>
      </c>
      <c r="B14" s="1" t="s">
        <v>229</v>
      </c>
      <c r="C14" s="1" t="s">
        <v>67</v>
      </c>
      <c r="D14" s="1" t="s">
        <v>92</v>
      </c>
      <c r="E14" s="1" t="s">
        <v>472</v>
      </c>
      <c r="F14" s="122">
        <v>397035.18</v>
      </c>
      <c r="G14" s="1" t="s">
        <v>67</v>
      </c>
    </row>
    <row r="15" spans="1:7">
      <c r="A15" s="1" t="s">
        <v>237</v>
      </c>
      <c r="B15" s="1" t="s">
        <v>229</v>
      </c>
      <c r="C15" s="1" t="s">
        <v>67</v>
      </c>
      <c r="D15" s="1" t="s">
        <v>93</v>
      </c>
      <c r="E15" s="1" t="s">
        <v>472</v>
      </c>
      <c r="F15" s="122">
        <v>717365.39</v>
      </c>
      <c r="G15" s="1" t="s">
        <v>67</v>
      </c>
    </row>
    <row r="16" spans="1:7">
      <c r="A16" s="1" t="s">
        <v>238</v>
      </c>
      <c r="B16" s="1" t="s">
        <v>229</v>
      </c>
      <c r="C16" s="1" t="s">
        <v>67</v>
      </c>
      <c r="D16" s="1" t="s">
        <v>94</v>
      </c>
      <c r="E16" s="1" t="s">
        <v>472</v>
      </c>
      <c r="F16" s="122">
        <v>129714.34</v>
      </c>
      <c r="G16" s="1" t="s">
        <v>67</v>
      </c>
    </row>
    <row r="17" spans="1:7">
      <c r="A17" s="1" t="s">
        <v>238</v>
      </c>
      <c r="B17" s="1" t="s">
        <v>267</v>
      </c>
      <c r="C17" s="1" t="s">
        <v>367</v>
      </c>
      <c r="D17" s="1" t="s">
        <v>94</v>
      </c>
      <c r="E17" s="1" t="s">
        <v>472</v>
      </c>
      <c r="F17" s="122">
        <v>48154.5</v>
      </c>
      <c r="G17" s="1" t="s">
        <v>67</v>
      </c>
    </row>
    <row r="18" spans="1:7">
      <c r="A18" s="1" t="s">
        <v>238</v>
      </c>
      <c r="B18" s="1" t="s">
        <v>441</v>
      </c>
      <c r="C18" s="1" t="s">
        <v>67</v>
      </c>
      <c r="D18" s="1" t="s">
        <v>516</v>
      </c>
      <c r="E18" s="1" t="s">
        <v>472</v>
      </c>
      <c r="F18" s="122">
        <v>0</v>
      </c>
      <c r="G18" s="1" t="s">
        <v>67</v>
      </c>
    </row>
    <row r="19" spans="1:7">
      <c r="A19" s="1" t="s">
        <v>473</v>
      </c>
      <c r="B19" s="1" t="s">
        <v>229</v>
      </c>
      <c r="C19" s="1" t="s">
        <v>67</v>
      </c>
      <c r="D19" s="1" t="s">
        <v>461</v>
      </c>
      <c r="E19" s="1" t="s">
        <v>472</v>
      </c>
      <c r="F19" s="122">
        <v>182320.45</v>
      </c>
      <c r="G19" s="1" t="s">
        <v>67</v>
      </c>
    </row>
    <row r="20" spans="1:7">
      <c r="A20" s="1" t="s">
        <v>517</v>
      </c>
      <c r="B20" s="1" t="s">
        <v>229</v>
      </c>
      <c r="C20" s="1" t="s">
        <v>67</v>
      </c>
      <c r="D20" s="1" t="s">
        <v>518</v>
      </c>
      <c r="E20" s="1" t="s">
        <v>472</v>
      </c>
      <c r="F20" s="122">
        <v>0</v>
      </c>
      <c r="G20" s="1" t="s">
        <v>67</v>
      </c>
    </row>
    <row r="21" spans="1:7">
      <c r="A21" s="1" t="s">
        <v>239</v>
      </c>
      <c r="B21" s="1" t="s">
        <v>229</v>
      </c>
      <c r="C21" s="1" t="s">
        <v>67</v>
      </c>
      <c r="D21" s="1" t="s">
        <v>353</v>
      </c>
      <c r="E21" s="1" t="s">
        <v>472</v>
      </c>
      <c r="F21" s="122">
        <v>13680</v>
      </c>
      <c r="G21" s="1" t="s">
        <v>67</v>
      </c>
    </row>
    <row r="22" spans="1:7">
      <c r="A22" s="1" t="s">
        <v>240</v>
      </c>
      <c r="B22" s="1" t="s">
        <v>229</v>
      </c>
      <c r="C22" s="1" t="s">
        <v>67</v>
      </c>
      <c r="D22" s="1" t="s">
        <v>95</v>
      </c>
      <c r="E22" s="1" t="s">
        <v>472</v>
      </c>
      <c r="F22" s="122">
        <v>2621.12</v>
      </c>
      <c r="G22" s="1" t="s">
        <v>67</v>
      </c>
    </row>
    <row r="23" spans="1:7">
      <c r="A23" s="1" t="s">
        <v>241</v>
      </c>
      <c r="B23" s="1" t="s">
        <v>229</v>
      </c>
      <c r="C23" s="1" t="s">
        <v>67</v>
      </c>
      <c r="D23" s="1" t="s">
        <v>3</v>
      </c>
      <c r="E23" s="1" t="s">
        <v>472</v>
      </c>
      <c r="F23" s="122">
        <v>445387.5</v>
      </c>
      <c r="G23" s="1" t="s">
        <v>67</v>
      </c>
    </row>
    <row r="24" spans="1:7">
      <c r="A24" s="1" t="s">
        <v>242</v>
      </c>
      <c r="B24" s="1" t="s">
        <v>229</v>
      </c>
      <c r="C24" s="1" t="s">
        <v>67</v>
      </c>
      <c r="D24" s="1" t="s">
        <v>4</v>
      </c>
      <c r="E24" s="1" t="s">
        <v>472</v>
      </c>
      <c r="F24" s="122">
        <v>309504.7</v>
      </c>
      <c r="G24" s="1" t="s">
        <v>67</v>
      </c>
    </row>
    <row r="25" spans="1:7">
      <c r="A25" s="1" t="s">
        <v>452</v>
      </c>
      <c r="B25" s="1" t="s">
        <v>229</v>
      </c>
      <c r="C25" s="1" t="s">
        <v>67</v>
      </c>
      <c r="D25" s="1" t="s">
        <v>453</v>
      </c>
      <c r="E25" s="1" t="s">
        <v>472</v>
      </c>
      <c r="F25" s="122">
        <v>50000</v>
      </c>
      <c r="G25" s="1" t="s">
        <v>67</v>
      </c>
    </row>
    <row r="26" spans="1:7">
      <c r="A26" s="1" t="s">
        <v>243</v>
      </c>
      <c r="B26" s="1" t="s">
        <v>229</v>
      </c>
      <c r="C26" s="1" t="s">
        <v>67</v>
      </c>
      <c r="D26" s="1" t="s">
        <v>5</v>
      </c>
      <c r="E26" s="1" t="s">
        <v>472</v>
      </c>
      <c r="F26" s="122">
        <v>27500</v>
      </c>
      <c r="G26" s="1" t="s">
        <v>67</v>
      </c>
    </row>
    <row r="27" spans="1:7">
      <c r="A27" s="1" t="s">
        <v>244</v>
      </c>
      <c r="B27" s="1" t="s">
        <v>229</v>
      </c>
      <c r="C27" s="1" t="s">
        <v>67</v>
      </c>
      <c r="D27" s="1" t="s">
        <v>6</v>
      </c>
      <c r="E27" s="1" t="s">
        <v>472</v>
      </c>
      <c r="F27" s="122">
        <v>15090.48</v>
      </c>
      <c r="G27" s="1" t="s">
        <v>67</v>
      </c>
    </row>
    <row r="28" spans="1:7">
      <c r="A28" s="1" t="s">
        <v>245</v>
      </c>
      <c r="B28" s="1" t="s">
        <v>229</v>
      </c>
      <c r="C28" s="1" t="s">
        <v>67</v>
      </c>
      <c r="D28" s="1" t="s">
        <v>7</v>
      </c>
      <c r="E28" s="1" t="s">
        <v>472</v>
      </c>
      <c r="F28" s="122">
        <v>23510.3</v>
      </c>
      <c r="G28" s="1" t="s">
        <v>67</v>
      </c>
    </row>
    <row r="29" spans="1:7">
      <c r="A29" s="1" t="s">
        <v>246</v>
      </c>
      <c r="B29" s="1" t="s">
        <v>229</v>
      </c>
      <c r="C29" s="1" t="s">
        <v>67</v>
      </c>
      <c r="D29" s="1" t="s">
        <v>8</v>
      </c>
      <c r="E29" s="1" t="s">
        <v>472</v>
      </c>
      <c r="F29" s="122">
        <v>398.93</v>
      </c>
      <c r="G29" s="1" t="s">
        <v>67</v>
      </c>
    </row>
    <row r="30" spans="1:7">
      <c r="A30" s="1" t="s">
        <v>246</v>
      </c>
      <c r="B30" s="1" t="s">
        <v>229</v>
      </c>
      <c r="C30" s="1" t="s">
        <v>377</v>
      </c>
      <c r="D30" s="1" t="s">
        <v>8</v>
      </c>
      <c r="E30" s="1" t="s">
        <v>472</v>
      </c>
      <c r="F30" s="122">
        <v>0</v>
      </c>
      <c r="G30" s="1" t="s">
        <v>67</v>
      </c>
    </row>
    <row r="31" spans="1:7">
      <c r="A31" s="1" t="s">
        <v>247</v>
      </c>
      <c r="B31" s="1" t="s">
        <v>229</v>
      </c>
      <c r="C31" s="1" t="s">
        <v>67</v>
      </c>
      <c r="D31" s="1" t="s">
        <v>96</v>
      </c>
      <c r="E31" s="1" t="s">
        <v>472</v>
      </c>
      <c r="F31" s="122">
        <v>1211.6400000000001</v>
      </c>
      <c r="G31" s="1" t="s">
        <v>67</v>
      </c>
    </row>
    <row r="32" spans="1:7">
      <c r="A32" s="1" t="s">
        <v>248</v>
      </c>
      <c r="B32" s="1" t="s">
        <v>229</v>
      </c>
      <c r="C32" s="1" t="s">
        <v>67</v>
      </c>
      <c r="D32" s="1" t="s">
        <v>97</v>
      </c>
      <c r="E32" s="1" t="s">
        <v>472</v>
      </c>
      <c r="F32" s="122">
        <v>0</v>
      </c>
      <c r="G32" s="1" t="s">
        <v>67</v>
      </c>
    </row>
    <row r="33" spans="1:7">
      <c r="A33" s="1" t="s">
        <v>519</v>
      </c>
      <c r="B33" s="1" t="s">
        <v>229</v>
      </c>
      <c r="C33" s="1" t="s">
        <v>67</v>
      </c>
      <c r="D33" s="1" t="s">
        <v>520</v>
      </c>
      <c r="E33" s="1" t="s">
        <v>472</v>
      </c>
      <c r="F33" s="122">
        <v>0</v>
      </c>
      <c r="G33" s="1" t="s">
        <v>67</v>
      </c>
    </row>
    <row r="34" spans="1:7">
      <c r="A34" s="1" t="s">
        <v>249</v>
      </c>
      <c r="B34" s="1" t="s">
        <v>229</v>
      </c>
      <c r="C34" s="1" t="s">
        <v>67</v>
      </c>
      <c r="D34" s="1" t="s">
        <v>12</v>
      </c>
      <c r="E34" s="1" t="s">
        <v>472</v>
      </c>
      <c r="F34" s="122">
        <v>1863</v>
      </c>
      <c r="G34" s="1" t="s">
        <v>67</v>
      </c>
    </row>
    <row r="35" spans="1:7">
      <c r="A35" s="1" t="s">
        <v>250</v>
      </c>
      <c r="B35" s="1" t="s">
        <v>229</v>
      </c>
      <c r="C35" s="1" t="s">
        <v>67</v>
      </c>
      <c r="D35" s="1" t="s">
        <v>13</v>
      </c>
      <c r="E35" s="1" t="s">
        <v>472</v>
      </c>
      <c r="F35" s="122">
        <v>3420</v>
      </c>
      <c r="G35" s="1" t="s">
        <v>67</v>
      </c>
    </row>
    <row r="36" spans="1:7">
      <c r="A36" s="1" t="s">
        <v>251</v>
      </c>
      <c r="B36" s="1" t="s">
        <v>229</v>
      </c>
      <c r="C36" s="1" t="s">
        <v>67</v>
      </c>
      <c r="D36" s="1" t="s">
        <v>9</v>
      </c>
      <c r="E36" s="1" t="s">
        <v>472</v>
      </c>
      <c r="F36" s="122">
        <v>10185</v>
      </c>
      <c r="G36" s="1" t="s">
        <v>67</v>
      </c>
    </row>
    <row r="37" spans="1:7">
      <c r="A37" s="1" t="s">
        <v>521</v>
      </c>
      <c r="B37" s="1" t="s">
        <v>229</v>
      </c>
      <c r="C37" s="1" t="s">
        <v>67</v>
      </c>
      <c r="D37" s="1" t="s">
        <v>522</v>
      </c>
      <c r="E37" s="1" t="s">
        <v>472</v>
      </c>
      <c r="F37" s="122">
        <v>0</v>
      </c>
      <c r="G37" s="1" t="s">
        <v>67</v>
      </c>
    </row>
    <row r="38" spans="1:7">
      <c r="A38" s="1" t="s">
        <v>252</v>
      </c>
      <c r="B38" s="1" t="s">
        <v>229</v>
      </c>
      <c r="C38" s="1" t="s">
        <v>67</v>
      </c>
      <c r="D38" s="1" t="s">
        <v>10</v>
      </c>
      <c r="E38" s="1" t="s">
        <v>472</v>
      </c>
      <c r="F38" s="122">
        <v>13835.56</v>
      </c>
      <c r="G38" s="1" t="s">
        <v>67</v>
      </c>
    </row>
    <row r="39" spans="1:7">
      <c r="A39" s="1" t="s">
        <v>253</v>
      </c>
      <c r="B39" s="1" t="s">
        <v>229</v>
      </c>
      <c r="C39" s="1" t="s">
        <v>67</v>
      </c>
      <c r="D39" s="1" t="s">
        <v>11</v>
      </c>
      <c r="E39" s="1" t="s">
        <v>472</v>
      </c>
      <c r="F39" s="122">
        <v>67361.72</v>
      </c>
      <c r="G39" s="1" t="s">
        <v>67</v>
      </c>
    </row>
    <row r="40" spans="1:7">
      <c r="A40" s="1" t="s">
        <v>253</v>
      </c>
      <c r="B40" s="1" t="s">
        <v>229</v>
      </c>
      <c r="C40" s="1" t="s">
        <v>360</v>
      </c>
      <c r="D40" s="1" t="s">
        <v>11</v>
      </c>
      <c r="E40" s="1" t="s">
        <v>472</v>
      </c>
      <c r="F40" s="122">
        <v>0</v>
      </c>
      <c r="G40" s="1" t="s">
        <v>67</v>
      </c>
    </row>
    <row r="41" spans="1:7">
      <c r="A41" s="1" t="s">
        <v>253</v>
      </c>
      <c r="B41" s="1" t="s">
        <v>229</v>
      </c>
      <c r="C41" s="1" t="s">
        <v>407</v>
      </c>
      <c r="D41" s="1" t="s">
        <v>11</v>
      </c>
      <c r="E41" s="1" t="s">
        <v>472</v>
      </c>
      <c r="F41" s="122">
        <v>-300</v>
      </c>
      <c r="G41" s="1" t="s">
        <v>67</v>
      </c>
    </row>
    <row r="42" spans="1:7">
      <c r="A42" s="1" t="s">
        <v>254</v>
      </c>
      <c r="B42" s="1" t="s">
        <v>229</v>
      </c>
      <c r="C42" s="1" t="s">
        <v>67</v>
      </c>
      <c r="D42" s="1" t="s">
        <v>98</v>
      </c>
      <c r="E42" s="1" t="s">
        <v>472</v>
      </c>
      <c r="F42" s="122">
        <v>307.5</v>
      </c>
      <c r="G42" s="1" t="s">
        <v>67</v>
      </c>
    </row>
    <row r="43" spans="1:7">
      <c r="A43" s="1" t="s">
        <v>498</v>
      </c>
      <c r="B43" s="1" t="s">
        <v>229</v>
      </c>
      <c r="C43" s="1" t="s">
        <v>67</v>
      </c>
      <c r="D43" s="1" t="s">
        <v>129</v>
      </c>
      <c r="E43" s="1" t="s">
        <v>472</v>
      </c>
      <c r="F43" s="122">
        <v>0</v>
      </c>
      <c r="G43" s="1" t="s">
        <v>67</v>
      </c>
    </row>
    <row r="44" spans="1:7">
      <c r="A44" s="1" t="s">
        <v>255</v>
      </c>
      <c r="B44" s="1" t="s">
        <v>229</v>
      </c>
      <c r="C44" s="1" t="s">
        <v>67</v>
      </c>
      <c r="D44" s="1" t="s">
        <v>357</v>
      </c>
      <c r="E44" s="1" t="s">
        <v>472</v>
      </c>
      <c r="F44" s="122">
        <v>445.26</v>
      </c>
      <c r="G44" s="1" t="s">
        <v>67</v>
      </c>
    </row>
    <row r="45" spans="1:7">
      <c r="A45" s="1" t="s">
        <v>256</v>
      </c>
      <c r="B45" s="1" t="s">
        <v>229</v>
      </c>
      <c r="C45" s="1" t="s">
        <v>67</v>
      </c>
      <c r="D45" s="1" t="s">
        <v>144</v>
      </c>
      <c r="E45" s="1" t="s">
        <v>472</v>
      </c>
      <c r="F45" s="122">
        <v>32026.13</v>
      </c>
      <c r="G45" s="1" t="s">
        <v>67</v>
      </c>
    </row>
    <row r="46" spans="1:7">
      <c r="A46" s="1" t="s">
        <v>257</v>
      </c>
      <c r="B46" s="1" t="s">
        <v>229</v>
      </c>
      <c r="C46" s="1" t="s">
        <v>67</v>
      </c>
      <c r="D46" s="1" t="s">
        <v>99</v>
      </c>
      <c r="E46" s="1" t="s">
        <v>472</v>
      </c>
      <c r="F46" s="122">
        <v>508.63</v>
      </c>
      <c r="G46" s="1" t="s">
        <v>67</v>
      </c>
    </row>
    <row r="47" spans="1:7">
      <c r="A47" s="1" t="s">
        <v>258</v>
      </c>
      <c r="B47" s="1" t="s">
        <v>229</v>
      </c>
      <c r="C47" s="1" t="s">
        <v>67</v>
      </c>
      <c r="D47" s="1" t="s">
        <v>100</v>
      </c>
      <c r="E47" s="1" t="s">
        <v>472</v>
      </c>
      <c r="F47" s="122">
        <v>1209.23</v>
      </c>
      <c r="G47" s="1" t="s">
        <v>67</v>
      </c>
    </row>
    <row r="48" spans="1:7">
      <c r="A48" s="1" t="s">
        <v>259</v>
      </c>
      <c r="B48" s="1" t="s">
        <v>229</v>
      </c>
      <c r="C48" s="1" t="s">
        <v>67</v>
      </c>
      <c r="D48" s="1" t="s">
        <v>14</v>
      </c>
      <c r="E48" s="1" t="s">
        <v>472</v>
      </c>
      <c r="F48" s="122">
        <v>39679.01</v>
      </c>
      <c r="G48" s="1" t="s">
        <v>67</v>
      </c>
    </row>
    <row r="49" spans="1:7">
      <c r="A49" s="1" t="s">
        <v>260</v>
      </c>
      <c r="B49" s="1" t="s">
        <v>261</v>
      </c>
      <c r="C49" s="1" t="s">
        <v>67</v>
      </c>
      <c r="D49" s="1" t="s">
        <v>116</v>
      </c>
      <c r="E49" s="1" t="s">
        <v>472</v>
      </c>
      <c r="F49" s="122">
        <v>512</v>
      </c>
      <c r="G49" s="1" t="s">
        <v>67</v>
      </c>
    </row>
    <row r="50" spans="1:7">
      <c r="A50" s="1" t="s">
        <v>262</v>
      </c>
      <c r="B50" s="1" t="s">
        <v>229</v>
      </c>
      <c r="C50" s="1" t="s">
        <v>67</v>
      </c>
      <c r="D50" s="1" t="s">
        <v>101</v>
      </c>
      <c r="E50" s="1" t="s">
        <v>472</v>
      </c>
      <c r="F50" s="122">
        <v>3940.92</v>
      </c>
      <c r="G50" s="1" t="s">
        <v>67</v>
      </c>
    </row>
    <row r="51" spans="1:7">
      <c r="A51" s="1" t="s">
        <v>523</v>
      </c>
      <c r="B51" s="1" t="s">
        <v>229</v>
      </c>
      <c r="C51" s="1" t="s">
        <v>67</v>
      </c>
      <c r="D51" s="1" t="s">
        <v>524</v>
      </c>
      <c r="E51" s="1" t="s">
        <v>472</v>
      </c>
      <c r="F51" s="122">
        <v>0</v>
      </c>
      <c r="G51" s="1" t="s">
        <v>67</v>
      </c>
    </row>
    <row r="52" spans="1:7">
      <c r="A52" s="1" t="s">
        <v>364</v>
      </c>
      <c r="B52" s="1" t="s">
        <v>229</v>
      </c>
      <c r="C52" s="1" t="s">
        <v>67</v>
      </c>
      <c r="D52" s="1" t="s">
        <v>102</v>
      </c>
      <c r="E52" s="1" t="s">
        <v>472</v>
      </c>
      <c r="F52" s="122">
        <v>575.64</v>
      </c>
      <c r="G52" s="1" t="s">
        <v>67</v>
      </c>
    </row>
    <row r="53" spans="1:7">
      <c r="A53" s="1" t="s">
        <v>525</v>
      </c>
      <c r="B53" s="1" t="s">
        <v>229</v>
      </c>
      <c r="C53" s="1" t="s">
        <v>67</v>
      </c>
      <c r="D53" s="1" t="s">
        <v>526</v>
      </c>
      <c r="E53" s="1" t="s">
        <v>472</v>
      </c>
      <c r="F53" s="122">
        <v>0</v>
      </c>
      <c r="G53" s="1" t="s">
        <v>67</v>
      </c>
    </row>
    <row r="54" spans="1:7">
      <c r="A54" s="1" t="s">
        <v>369</v>
      </c>
      <c r="B54" s="1" t="s">
        <v>229</v>
      </c>
      <c r="C54" s="1" t="s">
        <v>67</v>
      </c>
      <c r="D54" s="1" t="s">
        <v>354</v>
      </c>
      <c r="E54" s="1" t="s">
        <v>472</v>
      </c>
      <c r="F54" s="122">
        <v>0</v>
      </c>
      <c r="G54" s="1" t="s">
        <v>67</v>
      </c>
    </row>
    <row r="55" spans="1:7">
      <c r="A55" s="1" t="s">
        <v>527</v>
      </c>
      <c r="B55" s="1" t="s">
        <v>439</v>
      </c>
      <c r="C55" s="1" t="s">
        <v>67</v>
      </c>
      <c r="D55" s="1" t="s">
        <v>528</v>
      </c>
      <c r="E55" s="1" t="s">
        <v>472</v>
      </c>
      <c r="F55" s="122">
        <v>0</v>
      </c>
      <c r="G55" s="1" t="s">
        <v>67</v>
      </c>
    </row>
    <row r="56" spans="1:7">
      <c r="A56" s="1" t="s">
        <v>484</v>
      </c>
      <c r="B56" s="1" t="s">
        <v>229</v>
      </c>
      <c r="C56" s="1" t="s">
        <v>67</v>
      </c>
      <c r="D56" s="1" t="s">
        <v>483</v>
      </c>
      <c r="E56" s="1" t="s">
        <v>472</v>
      </c>
      <c r="F56" s="122">
        <v>0</v>
      </c>
      <c r="G56" s="1" t="s">
        <v>67</v>
      </c>
    </row>
    <row r="57" spans="1:7">
      <c r="A57" s="1" t="s">
        <v>356</v>
      </c>
      <c r="B57" s="1" t="s">
        <v>229</v>
      </c>
      <c r="C57" s="1" t="s">
        <v>67</v>
      </c>
      <c r="D57" s="1" t="s">
        <v>355</v>
      </c>
      <c r="E57" s="1" t="s">
        <v>472</v>
      </c>
      <c r="F57" s="122">
        <v>7499.5</v>
      </c>
      <c r="G57" s="1" t="s">
        <v>67</v>
      </c>
    </row>
    <row r="58" spans="1:7">
      <c r="A58" s="1" t="s">
        <v>263</v>
      </c>
      <c r="B58" s="1" t="s">
        <v>229</v>
      </c>
      <c r="C58" s="1" t="s">
        <v>67</v>
      </c>
      <c r="D58" s="1" t="s">
        <v>16</v>
      </c>
      <c r="E58" s="1" t="s">
        <v>472</v>
      </c>
      <c r="F58" s="122">
        <v>37500</v>
      </c>
      <c r="G58" s="1" t="s">
        <v>67</v>
      </c>
    </row>
    <row r="59" spans="1:7">
      <c r="A59" s="1" t="s">
        <v>264</v>
      </c>
      <c r="B59" s="1" t="s">
        <v>229</v>
      </c>
      <c r="C59" s="1" t="s">
        <v>67</v>
      </c>
      <c r="D59" s="1" t="s">
        <v>132</v>
      </c>
      <c r="E59" s="1" t="s">
        <v>472</v>
      </c>
      <c r="F59" s="122">
        <v>32279.87</v>
      </c>
      <c r="G59" s="1" t="s">
        <v>67</v>
      </c>
    </row>
    <row r="60" spans="1:7">
      <c r="A60" s="1" t="s">
        <v>495</v>
      </c>
      <c r="B60" s="1" t="s">
        <v>229</v>
      </c>
      <c r="C60" s="1" t="s">
        <v>67</v>
      </c>
      <c r="D60" s="1" t="s">
        <v>494</v>
      </c>
      <c r="E60" s="1" t="s">
        <v>472</v>
      </c>
      <c r="F60" s="122">
        <v>0</v>
      </c>
      <c r="G60" s="1" t="s">
        <v>67</v>
      </c>
    </row>
    <row r="61" spans="1:7">
      <c r="A61" s="1" t="s">
        <v>265</v>
      </c>
      <c r="B61" s="1" t="s">
        <v>229</v>
      </c>
      <c r="C61" s="1" t="s">
        <v>67</v>
      </c>
      <c r="D61" s="1" t="s">
        <v>34</v>
      </c>
      <c r="E61" s="1" t="s">
        <v>472</v>
      </c>
      <c r="F61" s="122">
        <v>65835.73</v>
      </c>
      <c r="G61" s="1" t="s">
        <v>67</v>
      </c>
    </row>
    <row r="62" spans="1:7">
      <c r="A62" s="1" t="s">
        <v>529</v>
      </c>
      <c r="B62" s="1" t="s">
        <v>229</v>
      </c>
      <c r="C62" s="1" t="s">
        <v>67</v>
      </c>
      <c r="D62" s="1" t="s">
        <v>530</v>
      </c>
      <c r="E62" s="1" t="s">
        <v>472</v>
      </c>
      <c r="F62" s="122">
        <v>0</v>
      </c>
      <c r="G62" s="1" t="s">
        <v>67</v>
      </c>
    </row>
    <row r="63" spans="1:7">
      <c r="A63" s="1" t="s">
        <v>266</v>
      </c>
      <c r="B63" s="1" t="s">
        <v>267</v>
      </c>
      <c r="C63" s="1" t="s">
        <v>67</v>
      </c>
      <c r="D63" s="1" t="s">
        <v>15</v>
      </c>
      <c r="E63" s="1" t="s">
        <v>472</v>
      </c>
      <c r="F63" s="122">
        <v>10301.25</v>
      </c>
      <c r="G63" s="1" t="s">
        <v>67</v>
      </c>
    </row>
    <row r="64" spans="1:7">
      <c r="A64" s="1" t="s">
        <v>497</v>
      </c>
      <c r="B64" s="1" t="s">
        <v>267</v>
      </c>
      <c r="C64" s="1" t="s">
        <v>67</v>
      </c>
      <c r="D64" s="1" t="s">
        <v>531</v>
      </c>
      <c r="E64" s="1" t="s">
        <v>472</v>
      </c>
      <c r="F64" s="122">
        <v>0</v>
      </c>
      <c r="G64" s="1" t="s">
        <v>67</v>
      </c>
    </row>
    <row r="65" spans="1:7">
      <c r="A65" s="1" t="s">
        <v>268</v>
      </c>
      <c r="B65" s="1" t="s">
        <v>229</v>
      </c>
      <c r="C65" s="1" t="s">
        <v>67</v>
      </c>
      <c r="D65" s="1" t="s">
        <v>103</v>
      </c>
      <c r="E65" s="1" t="s">
        <v>472</v>
      </c>
      <c r="F65" s="122">
        <v>4233.37</v>
      </c>
      <c r="G65" s="1" t="s">
        <v>67</v>
      </c>
    </row>
    <row r="66" spans="1:7">
      <c r="A66" s="1" t="s">
        <v>532</v>
      </c>
      <c r="B66" s="1" t="s">
        <v>267</v>
      </c>
      <c r="C66" s="1" t="s">
        <v>67</v>
      </c>
      <c r="D66" s="1" t="s">
        <v>533</v>
      </c>
      <c r="E66" s="1" t="s">
        <v>472</v>
      </c>
      <c r="F66" s="122">
        <v>0</v>
      </c>
      <c r="G66" s="1" t="s">
        <v>67</v>
      </c>
    </row>
    <row r="67" spans="1:7">
      <c r="A67" s="1" t="s">
        <v>269</v>
      </c>
      <c r="B67" s="1" t="s">
        <v>270</v>
      </c>
      <c r="C67" s="1" t="s">
        <v>67</v>
      </c>
      <c r="D67" s="1" t="s">
        <v>131</v>
      </c>
      <c r="E67" s="1" t="s">
        <v>472</v>
      </c>
      <c r="F67" s="122">
        <v>265136.75</v>
      </c>
      <c r="G67" s="1" t="s">
        <v>67</v>
      </c>
    </row>
    <row r="68" spans="1:7">
      <c r="A68" s="1" t="s">
        <v>269</v>
      </c>
      <c r="B68" s="1" t="s">
        <v>270</v>
      </c>
      <c r="C68" s="1" t="s">
        <v>425</v>
      </c>
      <c r="D68" s="1" t="s">
        <v>131</v>
      </c>
      <c r="E68" s="1" t="s">
        <v>472</v>
      </c>
      <c r="F68" s="122">
        <v>27060</v>
      </c>
      <c r="G68" s="1" t="s">
        <v>67</v>
      </c>
    </row>
    <row r="69" spans="1:7">
      <c r="A69" s="1" t="s">
        <v>361</v>
      </c>
      <c r="B69" s="1" t="s">
        <v>229</v>
      </c>
      <c r="C69" s="1" t="s">
        <v>67</v>
      </c>
      <c r="D69" s="1" t="s">
        <v>104</v>
      </c>
      <c r="E69" s="1" t="s">
        <v>472</v>
      </c>
      <c r="F69" s="122">
        <v>0</v>
      </c>
      <c r="G69" s="1" t="s">
        <v>67</v>
      </c>
    </row>
    <row r="70" spans="1:7">
      <c r="A70" s="1" t="s">
        <v>271</v>
      </c>
      <c r="B70" s="1" t="s">
        <v>270</v>
      </c>
      <c r="C70" s="1" t="s">
        <v>67</v>
      </c>
      <c r="D70" s="1" t="s">
        <v>117</v>
      </c>
      <c r="E70" s="1" t="s">
        <v>472</v>
      </c>
      <c r="F70" s="122">
        <v>0</v>
      </c>
      <c r="G70" s="1" t="s">
        <v>67</v>
      </c>
    </row>
    <row r="71" spans="1:7">
      <c r="A71" s="1" t="s">
        <v>272</v>
      </c>
      <c r="B71" s="1" t="s">
        <v>261</v>
      </c>
      <c r="C71" s="1" t="s">
        <v>67</v>
      </c>
      <c r="D71" s="1" t="s">
        <v>33</v>
      </c>
      <c r="E71" s="1" t="s">
        <v>472</v>
      </c>
      <c r="F71" s="122">
        <v>25959.69</v>
      </c>
      <c r="G71" s="1" t="s">
        <v>67</v>
      </c>
    </row>
    <row r="72" spans="1:7">
      <c r="A72" s="1" t="s">
        <v>272</v>
      </c>
      <c r="B72" s="1" t="s">
        <v>261</v>
      </c>
      <c r="C72" s="1" t="s">
        <v>360</v>
      </c>
      <c r="D72" s="1" t="s">
        <v>33</v>
      </c>
      <c r="E72" s="1" t="s">
        <v>472</v>
      </c>
      <c r="F72" s="122">
        <v>0</v>
      </c>
      <c r="G72" s="1" t="s">
        <v>67</v>
      </c>
    </row>
    <row r="73" spans="1:7">
      <c r="A73" s="1" t="s">
        <v>272</v>
      </c>
      <c r="B73" s="1" t="s">
        <v>261</v>
      </c>
      <c r="C73" s="1" t="s">
        <v>480</v>
      </c>
      <c r="D73" s="1" t="s">
        <v>33</v>
      </c>
      <c r="E73" s="1" t="s">
        <v>472</v>
      </c>
      <c r="F73" s="122">
        <v>1545.7</v>
      </c>
      <c r="G73" s="1" t="s">
        <v>67</v>
      </c>
    </row>
    <row r="74" spans="1:7">
      <c r="A74" s="1" t="s">
        <v>272</v>
      </c>
      <c r="B74" s="1" t="s">
        <v>261</v>
      </c>
      <c r="C74" s="1" t="s">
        <v>451</v>
      </c>
      <c r="D74" s="1" t="s">
        <v>33</v>
      </c>
      <c r="E74" s="1" t="s">
        <v>472</v>
      </c>
      <c r="F74" s="122">
        <v>58677.48</v>
      </c>
      <c r="G74" s="1" t="s">
        <v>67</v>
      </c>
    </row>
    <row r="75" spans="1:7">
      <c r="A75" s="1" t="s">
        <v>272</v>
      </c>
      <c r="B75" s="1" t="s">
        <v>261</v>
      </c>
      <c r="C75" s="1" t="s">
        <v>481</v>
      </c>
      <c r="D75" s="1" t="s">
        <v>33</v>
      </c>
      <c r="E75" s="1" t="s">
        <v>472</v>
      </c>
      <c r="F75" s="122">
        <v>0</v>
      </c>
      <c r="G75" s="1" t="s">
        <v>67</v>
      </c>
    </row>
    <row r="76" spans="1:7">
      <c r="A76" s="1" t="s">
        <v>272</v>
      </c>
      <c r="B76" s="1" t="s">
        <v>261</v>
      </c>
      <c r="C76" s="1" t="s">
        <v>482</v>
      </c>
      <c r="D76" s="1" t="s">
        <v>33</v>
      </c>
      <c r="E76" s="1" t="s">
        <v>472</v>
      </c>
      <c r="F76" s="122">
        <v>0</v>
      </c>
      <c r="G76" s="1" t="s">
        <v>67</v>
      </c>
    </row>
    <row r="77" spans="1:7">
      <c r="A77" s="1" t="s">
        <v>362</v>
      </c>
      <c r="B77" s="1" t="s">
        <v>363</v>
      </c>
      <c r="C77" s="1" t="s">
        <v>67</v>
      </c>
      <c r="D77" s="1" t="s">
        <v>577</v>
      </c>
      <c r="E77" s="1" t="s">
        <v>472</v>
      </c>
      <c r="F77" s="122">
        <v>0</v>
      </c>
      <c r="G77" s="1" t="s">
        <v>67</v>
      </c>
    </row>
    <row r="78" spans="1:7">
      <c r="A78" s="1" t="s">
        <v>362</v>
      </c>
      <c r="B78" s="1" t="s">
        <v>370</v>
      </c>
      <c r="C78" s="1" t="s">
        <v>67</v>
      </c>
      <c r="D78" s="1" t="s">
        <v>466</v>
      </c>
      <c r="E78" s="1" t="s">
        <v>472</v>
      </c>
      <c r="F78" s="122">
        <v>0</v>
      </c>
      <c r="G78" s="1" t="s">
        <v>67</v>
      </c>
    </row>
    <row r="79" spans="1:7">
      <c r="A79" s="1" t="s">
        <v>362</v>
      </c>
      <c r="B79" s="1" t="s">
        <v>370</v>
      </c>
      <c r="C79" s="1" t="s">
        <v>408</v>
      </c>
      <c r="D79" s="1" t="s">
        <v>466</v>
      </c>
      <c r="E79" s="1" t="s">
        <v>472</v>
      </c>
      <c r="F79" s="122">
        <v>0</v>
      </c>
      <c r="G79" s="1" t="s">
        <v>67</v>
      </c>
    </row>
    <row r="80" spans="1:7">
      <c r="A80" s="1" t="s">
        <v>496</v>
      </c>
      <c r="B80" s="1" t="s">
        <v>363</v>
      </c>
      <c r="C80" s="1" t="s">
        <v>67</v>
      </c>
      <c r="D80" s="1" t="s">
        <v>465</v>
      </c>
      <c r="E80" s="1" t="s">
        <v>472</v>
      </c>
      <c r="F80" s="122">
        <v>0</v>
      </c>
      <c r="G80" s="1" t="s">
        <v>67</v>
      </c>
    </row>
    <row r="81" spans="1:7">
      <c r="A81" s="1" t="s">
        <v>534</v>
      </c>
      <c r="B81" s="1" t="s">
        <v>370</v>
      </c>
      <c r="C81" s="1" t="s">
        <v>67</v>
      </c>
      <c r="D81" s="1" t="s">
        <v>535</v>
      </c>
      <c r="E81" s="1" t="s">
        <v>472</v>
      </c>
      <c r="F81" s="122">
        <v>0</v>
      </c>
      <c r="G81" s="1" t="s">
        <v>67</v>
      </c>
    </row>
    <row r="82" spans="1:7">
      <c r="A82" s="1" t="s">
        <v>438</v>
      </c>
      <c r="B82" s="1" t="s">
        <v>439</v>
      </c>
      <c r="C82" s="1" t="s">
        <v>67</v>
      </c>
      <c r="D82" s="1" t="s">
        <v>32</v>
      </c>
      <c r="E82" s="1" t="s">
        <v>472</v>
      </c>
      <c r="F82" s="122">
        <v>0</v>
      </c>
      <c r="G82" s="1" t="s">
        <v>67</v>
      </c>
    </row>
    <row r="83" spans="1:7">
      <c r="A83" s="1" t="s">
        <v>438</v>
      </c>
      <c r="B83" s="1" t="s">
        <v>439</v>
      </c>
      <c r="C83" s="1" t="s">
        <v>536</v>
      </c>
      <c r="D83" s="1" t="s">
        <v>32</v>
      </c>
      <c r="E83" s="1" t="s">
        <v>472</v>
      </c>
      <c r="F83" s="122">
        <v>0</v>
      </c>
      <c r="G83" s="1" t="s">
        <v>67</v>
      </c>
    </row>
    <row r="84" spans="1:7">
      <c r="A84" s="1" t="s">
        <v>499</v>
      </c>
      <c r="B84" s="1" t="s">
        <v>439</v>
      </c>
      <c r="C84" s="1" t="s">
        <v>67</v>
      </c>
      <c r="D84" s="1" t="s">
        <v>70</v>
      </c>
      <c r="E84" s="1" t="s">
        <v>472</v>
      </c>
      <c r="F84" s="122">
        <v>0</v>
      </c>
      <c r="G84" s="1" t="s">
        <v>67</v>
      </c>
    </row>
    <row r="85" spans="1:7">
      <c r="A85" s="1" t="s">
        <v>501</v>
      </c>
      <c r="B85" s="1" t="s">
        <v>267</v>
      </c>
      <c r="C85" s="1" t="s">
        <v>367</v>
      </c>
      <c r="D85" s="1" t="s">
        <v>502</v>
      </c>
      <c r="E85" s="1" t="s">
        <v>472</v>
      </c>
      <c r="F85" s="122">
        <v>19095.75</v>
      </c>
      <c r="G85" s="1" t="s">
        <v>67</v>
      </c>
    </row>
    <row r="86" spans="1:7">
      <c r="A86" s="1" t="s">
        <v>501</v>
      </c>
      <c r="B86" s="1" t="s">
        <v>439</v>
      </c>
      <c r="C86" s="1" t="s">
        <v>67</v>
      </c>
      <c r="D86" s="1" t="s">
        <v>502</v>
      </c>
      <c r="E86" s="1" t="s">
        <v>472</v>
      </c>
      <c r="F86" s="122">
        <v>0</v>
      </c>
      <c r="G86" s="1" t="s">
        <v>67</v>
      </c>
    </row>
    <row r="87" spans="1:7">
      <c r="A87" s="1" t="s">
        <v>273</v>
      </c>
      <c r="B87" s="1" t="s">
        <v>229</v>
      </c>
      <c r="C87" s="1" t="s">
        <v>67</v>
      </c>
      <c r="D87" s="1" t="s">
        <v>17</v>
      </c>
      <c r="E87" s="1" t="s">
        <v>472</v>
      </c>
      <c r="F87" s="122">
        <v>7817.36</v>
      </c>
      <c r="G87" s="1" t="s">
        <v>67</v>
      </c>
    </row>
    <row r="88" spans="1:7">
      <c r="A88" s="1" t="s">
        <v>537</v>
      </c>
      <c r="B88" s="1" t="s">
        <v>229</v>
      </c>
      <c r="C88" s="1" t="s">
        <v>67</v>
      </c>
      <c r="D88" s="1" t="s">
        <v>538</v>
      </c>
      <c r="E88" s="1" t="s">
        <v>472</v>
      </c>
      <c r="F88" s="122">
        <v>0</v>
      </c>
      <c r="G88" s="1" t="s">
        <v>67</v>
      </c>
    </row>
    <row r="89" spans="1:7">
      <c r="A89" s="1" t="s">
        <v>274</v>
      </c>
      <c r="B89" s="1" t="s">
        <v>229</v>
      </c>
      <c r="C89" s="1" t="s">
        <v>67</v>
      </c>
      <c r="D89" s="1" t="s">
        <v>469</v>
      </c>
      <c r="E89" s="1" t="s">
        <v>472</v>
      </c>
      <c r="F89" s="122">
        <v>0</v>
      </c>
      <c r="G89" s="1" t="s">
        <v>67</v>
      </c>
    </row>
    <row r="90" spans="1:7">
      <c r="A90" s="1" t="s">
        <v>275</v>
      </c>
      <c r="B90" s="1" t="s">
        <v>229</v>
      </c>
      <c r="C90" s="1" t="s">
        <v>67</v>
      </c>
      <c r="D90" s="1" t="s">
        <v>468</v>
      </c>
      <c r="E90" s="1" t="s">
        <v>472</v>
      </c>
      <c r="F90" s="122">
        <v>315.48</v>
      </c>
      <c r="G90" s="1" t="s">
        <v>67</v>
      </c>
    </row>
    <row r="91" spans="1:7">
      <c r="A91" s="1" t="s">
        <v>276</v>
      </c>
      <c r="B91" s="1" t="s">
        <v>267</v>
      </c>
      <c r="C91" s="1" t="s">
        <v>67</v>
      </c>
      <c r="D91" s="1" t="s">
        <v>111</v>
      </c>
      <c r="E91" s="1" t="s">
        <v>472</v>
      </c>
      <c r="F91" s="122">
        <v>5735.54</v>
      </c>
      <c r="G91" s="1" t="s">
        <v>67</v>
      </c>
    </row>
    <row r="92" spans="1:7">
      <c r="A92" s="1" t="s">
        <v>277</v>
      </c>
      <c r="B92" s="1" t="s">
        <v>267</v>
      </c>
      <c r="C92" s="1" t="s">
        <v>67</v>
      </c>
      <c r="D92" s="1" t="s">
        <v>23</v>
      </c>
      <c r="E92" s="1" t="s">
        <v>472</v>
      </c>
      <c r="F92" s="122">
        <v>0</v>
      </c>
      <c r="G92" s="1" t="s">
        <v>67</v>
      </c>
    </row>
    <row r="93" spans="1:7">
      <c r="A93" s="1" t="s">
        <v>277</v>
      </c>
      <c r="B93" s="1" t="s">
        <v>267</v>
      </c>
      <c r="C93" s="1" t="s">
        <v>368</v>
      </c>
      <c r="D93" s="1" t="s">
        <v>23</v>
      </c>
      <c r="E93" s="1" t="s">
        <v>472</v>
      </c>
      <c r="F93" s="122">
        <v>0</v>
      </c>
      <c r="G93" s="1" t="s">
        <v>67</v>
      </c>
    </row>
    <row r="94" spans="1:7">
      <c r="A94" s="1" t="s">
        <v>278</v>
      </c>
      <c r="B94" s="1" t="s">
        <v>229</v>
      </c>
      <c r="C94" s="1" t="s">
        <v>67</v>
      </c>
      <c r="D94" s="1" t="s">
        <v>467</v>
      </c>
      <c r="E94" s="1" t="s">
        <v>472</v>
      </c>
      <c r="F94" s="122">
        <v>5909.92</v>
      </c>
      <c r="G94" s="1" t="s">
        <v>67</v>
      </c>
    </row>
    <row r="95" spans="1:7">
      <c r="A95" s="1" t="s">
        <v>278</v>
      </c>
      <c r="B95" s="1" t="s">
        <v>442</v>
      </c>
      <c r="C95" s="1" t="s">
        <v>67</v>
      </c>
      <c r="D95" s="1" t="s">
        <v>539</v>
      </c>
      <c r="E95" s="1" t="s">
        <v>472</v>
      </c>
      <c r="F95" s="122">
        <v>0</v>
      </c>
      <c r="G95" s="1" t="s">
        <v>67</v>
      </c>
    </row>
    <row r="96" spans="1:7">
      <c r="A96" s="1" t="s">
        <v>540</v>
      </c>
      <c r="B96" s="1" t="s">
        <v>229</v>
      </c>
      <c r="C96" s="1" t="s">
        <v>67</v>
      </c>
      <c r="D96" s="1" t="s">
        <v>541</v>
      </c>
      <c r="E96" s="1" t="s">
        <v>472</v>
      </c>
      <c r="F96" s="122">
        <v>0</v>
      </c>
      <c r="G96" s="1" t="s">
        <v>67</v>
      </c>
    </row>
    <row r="97" spans="1:7">
      <c r="A97" s="1" t="s">
        <v>427</v>
      </c>
      <c r="B97" s="1" t="s">
        <v>229</v>
      </c>
      <c r="C97" s="1" t="s">
        <v>67</v>
      </c>
      <c r="D97" s="1" t="s">
        <v>426</v>
      </c>
      <c r="E97" s="1" t="s">
        <v>472</v>
      </c>
      <c r="F97" s="122">
        <v>4443.3900000000003</v>
      </c>
      <c r="G97" s="1" t="s">
        <v>67</v>
      </c>
    </row>
    <row r="98" spans="1:7">
      <c r="A98" s="1" t="s">
        <v>490</v>
      </c>
      <c r="B98" s="1" t="s">
        <v>229</v>
      </c>
      <c r="C98" s="1" t="s">
        <v>67</v>
      </c>
      <c r="D98" s="1" t="s">
        <v>489</v>
      </c>
      <c r="E98" s="1" t="s">
        <v>472</v>
      </c>
      <c r="F98" s="122">
        <v>562.04</v>
      </c>
      <c r="G98" s="1" t="s">
        <v>67</v>
      </c>
    </row>
    <row r="99" spans="1:7">
      <c r="A99" s="1" t="s">
        <v>366</v>
      </c>
      <c r="B99" s="1" t="s">
        <v>229</v>
      </c>
      <c r="C99" s="1" t="s">
        <v>67</v>
      </c>
      <c r="D99" s="1" t="s">
        <v>365</v>
      </c>
      <c r="E99" s="1" t="s">
        <v>472</v>
      </c>
      <c r="F99" s="122">
        <v>621.41999999999996</v>
      </c>
      <c r="G99" s="1" t="s">
        <v>67</v>
      </c>
    </row>
    <row r="100" spans="1:7">
      <c r="A100" s="1" t="s">
        <v>434</v>
      </c>
      <c r="B100" s="1" t="s">
        <v>229</v>
      </c>
      <c r="C100" s="1" t="s">
        <v>67</v>
      </c>
      <c r="D100" s="1" t="s">
        <v>105</v>
      </c>
      <c r="E100" s="1" t="s">
        <v>472</v>
      </c>
      <c r="F100" s="122">
        <v>0</v>
      </c>
      <c r="G100" s="1" t="s">
        <v>67</v>
      </c>
    </row>
    <row r="101" spans="1:7">
      <c r="A101" s="1" t="s">
        <v>435</v>
      </c>
      <c r="B101" s="1" t="s">
        <v>229</v>
      </c>
      <c r="C101" s="1" t="s">
        <v>67</v>
      </c>
      <c r="D101" s="1" t="s">
        <v>436</v>
      </c>
      <c r="E101" s="1" t="s">
        <v>472</v>
      </c>
      <c r="F101" s="122">
        <v>1547.24</v>
      </c>
      <c r="G101" s="1" t="s">
        <v>67</v>
      </c>
    </row>
    <row r="102" spans="1:7">
      <c r="A102" s="1" t="s">
        <v>492</v>
      </c>
      <c r="B102" s="1" t="s">
        <v>229</v>
      </c>
      <c r="C102" s="1" t="s">
        <v>67</v>
      </c>
      <c r="D102" s="1" t="s">
        <v>491</v>
      </c>
      <c r="E102" s="1" t="s">
        <v>472</v>
      </c>
      <c r="F102" s="122">
        <v>2540.4899999999998</v>
      </c>
      <c r="G102" s="1" t="s">
        <v>67</v>
      </c>
    </row>
    <row r="103" spans="1:7">
      <c r="A103" s="1" t="s">
        <v>279</v>
      </c>
      <c r="B103" s="1" t="s">
        <v>229</v>
      </c>
      <c r="C103" s="1" t="s">
        <v>67</v>
      </c>
      <c r="D103" s="1" t="s">
        <v>29</v>
      </c>
      <c r="E103" s="1" t="s">
        <v>472</v>
      </c>
      <c r="F103" s="122">
        <v>293.19</v>
      </c>
      <c r="G103" s="1" t="s">
        <v>67</v>
      </c>
    </row>
    <row r="104" spans="1:7">
      <c r="A104" s="1" t="s">
        <v>280</v>
      </c>
      <c r="B104" s="1" t="s">
        <v>229</v>
      </c>
      <c r="C104" s="1" t="s">
        <v>67</v>
      </c>
      <c r="D104" s="1" t="s">
        <v>30</v>
      </c>
      <c r="E104" s="1" t="s">
        <v>472</v>
      </c>
      <c r="F104" s="122">
        <v>37562.300000000003</v>
      </c>
      <c r="G104" s="1" t="s">
        <v>67</v>
      </c>
    </row>
    <row r="105" spans="1:7">
      <c r="A105" s="1" t="s">
        <v>281</v>
      </c>
      <c r="B105" s="1" t="s">
        <v>267</v>
      </c>
      <c r="C105" s="1" t="s">
        <v>67</v>
      </c>
      <c r="D105" s="1" t="s">
        <v>112</v>
      </c>
      <c r="E105" s="1" t="s">
        <v>472</v>
      </c>
      <c r="F105" s="122">
        <v>103170.25</v>
      </c>
      <c r="G105" s="1" t="s">
        <v>67</v>
      </c>
    </row>
    <row r="106" spans="1:7">
      <c r="A106" s="1" t="s">
        <v>281</v>
      </c>
      <c r="B106" s="1" t="s">
        <v>267</v>
      </c>
      <c r="C106" s="1" t="s">
        <v>368</v>
      </c>
      <c r="D106" s="1" t="s">
        <v>112</v>
      </c>
      <c r="E106" s="1" t="s">
        <v>472</v>
      </c>
      <c r="F106" s="122">
        <v>0</v>
      </c>
      <c r="G106" s="1" t="s">
        <v>67</v>
      </c>
    </row>
    <row r="107" spans="1:7">
      <c r="A107" s="1" t="s">
        <v>376</v>
      </c>
      <c r="B107" s="1" t="s">
        <v>267</v>
      </c>
      <c r="C107" s="1" t="s">
        <v>67</v>
      </c>
      <c r="D107" s="1" t="s">
        <v>375</v>
      </c>
      <c r="E107" s="1" t="s">
        <v>472</v>
      </c>
      <c r="F107" s="122">
        <v>111500</v>
      </c>
      <c r="G107" s="1" t="s">
        <v>67</v>
      </c>
    </row>
    <row r="108" spans="1:7">
      <c r="A108" s="1" t="s">
        <v>282</v>
      </c>
      <c r="B108" s="1" t="s">
        <v>267</v>
      </c>
      <c r="C108" s="1" t="s">
        <v>67</v>
      </c>
      <c r="D108" s="1" t="s">
        <v>26</v>
      </c>
      <c r="E108" s="1" t="s">
        <v>472</v>
      </c>
      <c r="F108" s="122">
        <v>30079.74</v>
      </c>
      <c r="G108" s="1" t="s">
        <v>67</v>
      </c>
    </row>
    <row r="109" spans="1:7">
      <c r="A109" s="1" t="s">
        <v>283</v>
      </c>
      <c r="B109" s="1" t="s">
        <v>229</v>
      </c>
      <c r="C109" s="1" t="s">
        <v>67</v>
      </c>
      <c r="D109" s="1" t="s">
        <v>106</v>
      </c>
      <c r="E109" s="1" t="s">
        <v>472</v>
      </c>
      <c r="F109" s="122">
        <v>906.08</v>
      </c>
      <c r="G109" s="1" t="s">
        <v>67</v>
      </c>
    </row>
    <row r="110" spans="1:7">
      <c r="A110" s="1" t="s">
        <v>437</v>
      </c>
      <c r="B110" s="1" t="s">
        <v>267</v>
      </c>
      <c r="C110" s="1" t="s">
        <v>67</v>
      </c>
      <c r="D110" s="1" t="s">
        <v>25</v>
      </c>
      <c r="E110" s="1" t="s">
        <v>472</v>
      </c>
      <c r="F110" s="122">
        <v>0</v>
      </c>
      <c r="G110" s="1" t="s">
        <v>67</v>
      </c>
    </row>
    <row r="111" spans="1:7">
      <c r="A111" s="1" t="s">
        <v>284</v>
      </c>
      <c r="B111" s="1" t="s">
        <v>229</v>
      </c>
      <c r="C111" s="1" t="s">
        <v>67</v>
      </c>
      <c r="D111" s="1" t="s">
        <v>24</v>
      </c>
      <c r="E111" s="1" t="s">
        <v>472</v>
      </c>
      <c r="F111" s="122">
        <v>19221.72</v>
      </c>
      <c r="G111" s="1" t="s">
        <v>67</v>
      </c>
    </row>
    <row r="112" spans="1:7">
      <c r="A112" s="1" t="s">
        <v>542</v>
      </c>
      <c r="B112" s="1" t="s">
        <v>267</v>
      </c>
      <c r="C112" s="1" t="s">
        <v>67</v>
      </c>
      <c r="D112" s="1" t="s">
        <v>543</v>
      </c>
      <c r="E112" s="1" t="s">
        <v>472</v>
      </c>
      <c r="F112" s="122">
        <v>0</v>
      </c>
      <c r="G112" s="1" t="s">
        <v>67</v>
      </c>
    </row>
    <row r="113" spans="1:7">
      <c r="A113" s="1" t="s">
        <v>285</v>
      </c>
      <c r="B113" s="1" t="s">
        <v>229</v>
      </c>
      <c r="C113" s="1" t="s">
        <v>67</v>
      </c>
      <c r="D113" s="1" t="s">
        <v>113</v>
      </c>
      <c r="E113" s="1" t="s">
        <v>472</v>
      </c>
      <c r="F113" s="122">
        <v>5174.8999999999996</v>
      </c>
      <c r="G113" s="1" t="s">
        <v>67</v>
      </c>
    </row>
    <row r="114" spans="1:7">
      <c r="A114" s="1" t="s">
        <v>285</v>
      </c>
      <c r="B114" s="1" t="s">
        <v>267</v>
      </c>
      <c r="C114" s="1" t="s">
        <v>67</v>
      </c>
      <c r="D114" s="1" t="s">
        <v>113</v>
      </c>
      <c r="E114" s="1" t="s">
        <v>472</v>
      </c>
      <c r="F114" s="122">
        <v>64550.67</v>
      </c>
      <c r="G114" s="1" t="s">
        <v>67</v>
      </c>
    </row>
    <row r="115" spans="1:7">
      <c r="A115" s="1" t="s">
        <v>286</v>
      </c>
      <c r="B115" s="1" t="s">
        <v>267</v>
      </c>
      <c r="C115" s="1" t="s">
        <v>67</v>
      </c>
      <c r="D115" s="1" t="s">
        <v>114</v>
      </c>
      <c r="E115" s="1" t="s">
        <v>472</v>
      </c>
      <c r="F115" s="122">
        <v>121215.89</v>
      </c>
      <c r="G115" s="1" t="s">
        <v>67</v>
      </c>
    </row>
    <row r="116" spans="1:7">
      <c r="A116" s="1" t="s">
        <v>287</v>
      </c>
      <c r="B116" s="1" t="s">
        <v>267</v>
      </c>
      <c r="C116" s="1" t="s">
        <v>67</v>
      </c>
      <c r="D116" s="1" t="s">
        <v>115</v>
      </c>
      <c r="E116" s="1" t="s">
        <v>472</v>
      </c>
      <c r="F116" s="122">
        <v>9224.9699999999993</v>
      </c>
      <c r="G116" s="1" t="s">
        <v>67</v>
      </c>
    </row>
    <row r="117" spans="1:7">
      <c r="A117" s="1" t="s">
        <v>288</v>
      </c>
      <c r="B117" s="1" t="s">
        <v>267</v>
      </c>
      <c r="C117" s="1" t="s">
        <v>67</v>
      </c>
      <c r="D117" s="1" t="s">
        <v>27</v>
      </c>
      <c r="E117" s="1" t="s">
        <v>472</v>
      </c>
      <c r="F117" s="122">
        <v>2417.4</v>
      </c>
      <c r="G117" s="1" t="s">
        <v>67</v>
      </c>
    </row>
    <row r="118" spans="1:7">
      <c r="A118" s="1" t="s">
        <v>288</v>
      </c>
      <c r="B118" s="1" t="s">
        <v>267</v>
      </c>
      <c r="C118" s="1" t="s">
        <v>368</v>
      </c>
      <c r="D118" s="1" t="s">
        <v>27</v>
      </c>
      <c r="E118" s="1" t="s">
        <v>472</v>
      </c>
      <c r="F118" s="122">
        <v>0</v>
      </c>
      <c r="G118" s="1" t="s">
        <v>67</v>
      </c>
    </row>
    <row r="119" spans="1:7">
      <c r="A119" s="1" t="s">
        <v>289</v>
      </c>
      <c r="B119" s="1" t="s">
        <v>229</v>
      </c>
      <c r="C119" s="1" t="s">
        <v>67</v>
      </c>
      <c r="D119" s="1" t="s">
        <v>107</v>
      </c>
      <c r="E119" s="1" t="s">
        <v>472</v>
      </c>
      <c r="F119" s="122">
        <v>2409.5100000000002</v>
      </c>
      <c r="G119" s="1" t="s">
        <v>67</v>
      </c>
    </row>
    <row r="120" spans="1:7">
      <c r="A120" s="1" t="s">
        <v>371</v>
      </c>
      <c r="B120" s="1" t="s">
        <v>229</v>
      </c>
      <c r="C120" s="1" t="s">
        <v>67</v>
      </c>
      <c r="D120" s="1" t="s">
        <v>18</v>
      </c>
      <c r="E120" s="1" t="s">
        <v>472</v>
      </c>
      <c r="F120" s="122">
        <v>3370.65</v>
      </c>
      <c r="G120" s="1" t="s">
        <v>67</v>
      </c>
    </row>
    <row r="121" spans="1:7">
      <c r="A121" s="1" t="s">
        <v>290</v>
      </c>
      <c r="B121" s="1" t="s">
        <v>229</v>
      </c>
      <c r="C121" s="1" t="s">
        <v>67</v>
      </c>
      <c r="D121" s="1" t="s">
        <v>19</v>
      </c>
      <c r="E121" s="1" t="s">
        <v>472</v>
      </c>
      <c r="F121" s="122">
        <v>1859.79</v>
      </c>
      <c r="G121" s="1" t="s">
        <v>67</v>
      </c>
    </row>
    <row r="122" spans="1:7">
      <c r="A122" s="1" t="s">
        <v>428</v>
      </c>
      <c r="B122" s="1" t="s">
        <v>229</v>
      </c>
      <c r="C122" s="1" t="s">
        <v>67</v>
      </c>
      <c r="D122" s="1" t="s">
        <v>20</v>
      </c>
      <c r="E122" s="1" t="s">
        <v>472</v>
      </c>
      <c r="F122" s="122">
        <v>1268.43</v>
      </c>
      <c r="G122" s="1" t="s">
        <v>67</v>
      </c>
    </row>
    <row r="123" spans="1:7">
      <c r="A123" s="1" t="s">
        <v>291</v>
      </c>
      <c r="B123" s="1" t="s">
        <v>229</v>
      </c>
      <c r="C123" s="1" t="s">
        <v>67</v>
      </c>
      <c r="D123" s="1" t="s">
        <v>108</v>
      </c>
      <c r="E123" s="1" t="s">
        <v>472</v>
      </c>
      <c r="F123" s="122">
        <v>422.54</v>
      </c>
      <c r="G123" s="1" t="s">
        <v>67</v>
      </c>
    </row>
    <row r="124" spans="1:7">
      <c r="A124" s="1" t="s">
        <v>292</v>
      </c>
      <c r="B124" s="1" t="s">
        <v>229</v>
      </c>
      <c r="C124" s="1" t="s">
        <v>67</v>
      </c>
      <c r="D124" s="1" t="s">
        <v>22</v>
      </c>
      <c r="E124" s="1" t="s">
        <v>472</v>
      </c>
      <c r="F124" s="122">
        <v>7797.5</v>
      </c>
      <c r="G124" s="1" t="s">
        <v>67</v>
      </c>
    </row>
    <row r="125" spans="1:7">
      <c r="A125" s="1" t="s">
        <v>293</v>
      </c>
      <c r="B125" s="1" t="s">
        <v>229</v>
      </c>
      <c r="C125" s="1" t="s">
        <v>67</v>
      </c>
      <c r="D125" s="1" t="s">
        <v>109</v>
      </c>
      <c r="E125" s="1" t="s">
        <v>472</v>
      </c>
      <c r="F125" s="122">
        <v>165282.54</v>
      </c>
      <c r="G125" s="1" t="s">
        <v>67</v>
      </c>
    </row>
    <row r="126" spans="1:7">
      <c r="A126" s="1" t="s">
        <v>294</v>
      </c>
      <c r="B126" s="1" t="s">
        <v>229</v>
      </c>
      <c r="C126" s="1" t="s">
        <v>67</v>
      </c>
      <c r="D126" s="1" t="s">
        <v>1</v>
      </c>
      <c r="E126" s="1" t="s">
        <v>472</v>
      </c>
      <c r="F126" s="122">
        <v>65907.87</v>
      </c>
      <c r="G126" s="1" t="s">
        <v>67</v>
      </c>
    </row>
    <row r="127" spans="1:7">
      <c r="A127" s="1" t="s">
        <v>544</v>
      </c>
      <c r="B127" s="1" t="s">
        <v>229</v>
      </c>
      <c r="C127" s="1" t="s">
        <v>67</v>
      </c>
      <c r="D127" s="1" t="s">
        <v>545</v>
      </c>
      <c r="E127" s="1" t="s">
        <v>472</v>
      </c>
      <c r="F127" s="122">
        <v>0</v>
      </c>
      <c r="G127" s="1" t="s">
        <v>67</v>
      </c>
    </row>
    <row r="128" spans="1:7">
      <c r="A128" s="1" t="s">
        <v>295</v>
      </c>
      <c r="B128" s="1" t="s">
        <v>229</v>
      </c>
      <c r="C128" s="1" t="s">
        <v>67</v>
      </c>
      <c r="D128" s="1" t="s">
        <v>135</v>
      </c>
      <c r="E128" s="1" t="s">
        <v>472</v>
      </c>
      <c r="F128" s="122">
        <v>0</v>
      </c>
      <c r="G128" s="1" t="s">
        <v>67</v>
      </c>
    </row>
    <row r="129" spans="1:7">
      <c r="A129" s="1" t="s">
        <v>295</v>
      </c>
      <c r="B129" s="1" t="s">
        <v>229</v>
      </c>
      <c r="C129" s="1" t="s">
        <v>360</v>
      </c>
      <c r="D129" s="1" t="s">
        <v>135</v>
      </c>
      <c r="E129" s="1" t="s">
        <v>472</v>
      </c>
      <c r="F129" s="122">
        <v>0</v>
      </c>
      <c r="G129" s="1" t="s">
        <v>67</v>
      </c>
    </row>
    <row r="130" spans="1:7">
      <c r="A130" s="1" t="s">
        <v>372</v>
      </c>
      <c r="B130" s="1" t="s">
        <v>229</v>
      </c>
      <c r="C130" s="1" t="s">
        <v>67</v>
      </c>
      <c r="D130" s="1" t="s">
        <v>110</v>
      </c>
      <c r="E130" s="1" t="s">
        <v>472</v>
      </c>
      <c r="F130" s="122">
        <v>292.13</v>
      </c>
      <c r="G130" s="1" t="s">
        <v>67</v>
      </c>
    </row>
    <row r="131" spans="1:7">
      <c r="A131" s="1" t="s">
        <v>372</v>
      </c>
      <c r="B131" s="1" t="s">
        <v>229</v>
      </c>
      <c r="C131" s="1" t="s">
        <v>377</v>
      </c>
      <c r="D131" s="1" t="s">
        <v>110</v>
      </c>
      <c r="E131" s="1" t="s">
        <v>472</v>
      </c>
      <c r="F131" s="122">
        <v>0</v>
      </c>
      <c r="G131" s="1" t="s">
        <v>67</v>
      </c>
    </row>
    <row r="132" spans="1:7">
      <c r="A132" s="1" t="s">
        <v>296</v>
      </c>
      <c r="B132" s="1" t="s">
        <v>267</v>
      </c>
      <c r="C132" s="1" t="s">
        <v>67</v>
      </c>
      <c r="D132" s="1" t="s">
        <v>31</v>
      </c>
      <c r="E132" s="1" t="s">
        <v>472</v>
      </c>
      <c r="F132" s="122">
        <v>94571.22</v>
      </c>
      <c r="G132" s="1" t="s">
        <v>67</v>
      </c>
    </row>
    <row r="133" spans="1:7">
      <c r="A133" s="1" t="s">
        <v>296</v>
      </c>
      <c r="B133" s="1" t="s">
        <v>267</v>
      </c>
      <c r="C133" s="1" t="s">
        <v>368</v>
      </c>
      <c r="D133" s="1" t="s">
        <v>31</v>
      </c>
      <c r="E133" s="1" t="s">
        <v>472</v>
      </c>
      <c r="F133" s="122">
        <v>0</v>
      </c>
      <c r="G133" s="1" t="s">
        <v>67</v>
      </c>
    </row>
    <row r="134" spans="1:7">
      <c r="A134" s="1" t="s">
        <v>297</v>
      </c>
      <c r="B134" s="1" t="s">
        <v>67</v>
      </c>
      <c r="C134" s="1" t="s">
        <v>67</v>
      </c>
      <c r="D134" s="1" t="s">
        <v>71</v>
      </c>
      <c r="E134" s="1" t="s">
        <v>472</v>
      </c>
      <c r="F134" s="122">
        <v>20951.400000000001</v>
      </c>
      <c r="G134" s="1" t="s">
        <v>67</v>
      </c>
    </row>
    <row r="135" spans="1:7">
      <c r="A135" s="1" t="s">
        <v>430</v>
      </c>
      <c r="B135" s="1" t="s">
        <v>67</v>
      </c>
      <c r="C135" s="1" t="s">
        <v>67</v>
      </c>
      <c r="D135" s="1" t="s">
        <v>429</v>
      </c>
      <c r="E135" s="1" t="s">
        <v>472</v>
      </c>
      <c r="F135" s="122">
        <v>82667.009999999995</v>
      </c>
      <c r="G135" s="1" t="s">
        <v>67</v>
      </c>
    </row>
    <row r="136" spans="1:7">
      <c r="A136" s="1" t="s">
        <v>298</v>
      </c>
      <c r="B136" s="1" t="s">
        <v>67</v>
      </c>
      <c r="C136" s="1" t="s">
        <v>67</v>
      </c>
      <c r="D136" s="1" t="s">
        <v>72</v>
      </c>
      <c r="E136" s="1" t="s">
        <v>472</v>
      </c>
      <c r="F136" s="122">
        <v>1773869.45</v>
      </c>
      <c r="G136" s="1" t="s">
        <v>67</v>
      </c>
    </row>
    <row r="137" spans="1:7">
      <c r="A137" s="1" t="s">
        <v>546</v>
      </c>
      <c r="B137" s="1" t="s">
        <v>67</v>
      </c>
      <c r="C137" s="1" t="s">
        <v>67</v>
      </c>
      <c r="D137" s="1" t="s">
        <v>547</v>
      </c>
      <c r="E137" s="1" t="s">
        <v>472</v>
      </c>
      <c r="F137" s="122">
        <v>0</v>
      </c>
      <c r="G137" s="1" t="s">
        <v>67</v>
      </c>
    </row>
    <row r="138" spans="1:7">
      <c r="A138" s="1" t="s">
        <v>548</v>
      </c>
      <c r="B138" s="1" t="s">
        <v>67</v>
      </c>
      <c r="C138" s="1" t="s">
        <v>67</v>
      </c>
      <c r="D138" s="1" t="s">
        <v>549</v>
      </c>
      <c r="E138" s="1" t="s">
        <v>472</v>
      </c>
      <c r="F138" s="122">
        <v>0</v>
      </c>
      <c r="G138" s="1" t="s">
        <v>67</v>
      </c>
    </row>
    <row r="139" spans="1:7">
      <c r="A139" s="1" t="s">
        <v>433</v>
      </c>
      <c r="B139" s="1" t="s">
        <v>67</v>
      </c>
      <c r="C139" s="1" t="s">
        <v>67</v>
      </c>
      <c r="D139" s="1" t="s">
        <v>432</v>
      </c>
      <c r="E139" s="1" t="s">
        <v>472</v>
      </c>
      <c r="F139" s="122">
        <v>0</v>
      </c>
      <c r="G139" s="1" t="s">
        <v>67</v>
      </c>
    </row>
    <row r="140" spans="1:7">
      <c r="A140" s="1" t="s">
        <v>550</v>
      </c>
      <c r="B140" s="1" t="s">
        <v>67</v>
      </c>
      <c r="C140" s="1" t="s">
        <v>67</v>
      </c>
      <c r="D140" s="1" t="s">
        <v>551</v>
      </c>
      <c r="E140" s="1" t="s">
        <v>472</v>
      </c>
      <c r="F140" s="122">
        <v>0</v>
      </c>
      <c r="G140" s="1" t="s">
        <v>67</v>
      </c>
    </row>
    <row r="141" spans="1:7">
      <c r="A141" s="1" t="s">
        <v>299</v>
      </c>
      <c r="B141" s="1" t="s">
        <v>67</v>
      </c>
      <c r="C141" s="1" t="s">
        <v>67</v>
      </c>
      <c r="D141" s="1" t="s">
        <v>73</v>
      </c>
      <c r="E141" s="1" t="s">
        <v>472</v>
      </c>
      <c r="F141" s="122">
        <v>1246596.94</v>
      </c>
      <c r="G141" s="1" t="s">
        <v>67</v>
      </c>
    </row>
    <row r="142" spans="1:7">
      <c r="A142" s="1" t="s">
        <v>300</v>
      </c>
      <c r="B142" s="1" t="s">
        <v>67</v>
      </c>
      <c r="C142" s="1" t="s">
        <v>67</v>
      </c>
      <c r="D142" s="1" t="s">
        <v>74</v>
      </c>
      <c r="E142" s="1" t="s">
        <v>472</v>
      </c>
      <c r="F142" s="122">
        <v>1901853.72</v>
      </c>
      <c r="G142" s="1" t="s">
        <v>67</v>
      </c>
    </row>
    <row r="143" spans="1:7">
      <c r="A143" s="1" t="s">
        <v>413</v>
      </c>
      <c r="B143" s="1" t="s">
        <v>67</v>
      </c>
      <c r="C143" s="1" t="s">
        <v>67</v>
      </c>
      <c r="D143" s="1" t="s">
        <v>412</v>
      </c>
      <c r="E143" s="1" t="s">
        <v>472</v>
      </c>
      <c r="F143" s="122">
        <v>-181485.34</v>
      </c>
      <c r="G143" s="1" t="s">
        <v>67</v>
      </c>
    </row>
    <row r="144" spans="1:7">
      <c r="A144" s="1" t="s">
        <v>301</v>
      </c>
      <c r="B144" s="1" t="s">
        <v>67</v>
      </c>
      <c r="C144" s="1" t="s">
        <v>67</v>
      </c>
      <c r="D144" s="1" t="s">
        <v>75</v>
      </c>
      <c r="E144" s="1" t="s">
        <v>472</v>
      </c>
      <c r="F144" s="122">
        <v>35271.699999999997</v>
      </c>
      <c r="G144" s="1" t="s">
        <v>67</v>
      </c>
    </row>
    <row r="145" spans="1:7">
      <c r="A145" s="1" t="s">
        <v>444</v>
      </c>
      <c r="B145" s="1" t="s">
        <v>67</v>
      </c>
      <c r="C145" s="1" t="s">
        <v>67</v>
      </c>
      <c r="D145" s="1" t="s">
        <v>443</v>
      </c>
      <c r="E145" s="1" t="s">
        <v>472</v>
      </c>
      <c r="F145" s="122">
        <v>-3033</v>
      </c>
      <c r="G145" s="1" t="s">
        <v>67</v>
      </c>
    </row>
    <row r="146" spans="1:7">
      <c r="A146" s="1" t="s">
        <v>302</v>
      </c>
      <c r="B146" s="1" t="s">
        <v>67</v>
      </c>
      <c r="C146" s="1" t="s">
        <v>67</v>
      </c>
      <c r="D146" s="1" t="s">
        <v>76</v>
      </c>
      <c r="E146" s="1" t="s">
        <v>472</v>
      </c>
      <c r="F146" s="122">
        <v>46785.48</v>
      </c>
      <c r="G146" s="1" t="s">
        <v>67</v>
      </c>
    </row>
    <row r="147" spans="1:7">
      <c r="A147" s="1" t="s">
        <v>446</v>
      </c>
      <c r="B147" s="1" t="s">
        <v>67</v>
      </c>
      <c r="C147" s="1" t="s">
        <v>67</v>
      </c>
      <c r="D147" s="1" t="s">
        <v>445</v>
      </c>
      <c r="E147" s="1" t="s">
        <v>472</v>
      </c>
      <c r="F147" s="122">
        <v>-39344.269999999997</v>
      </c>
      <c r="G147" s="1" t="s">
        <v>67</v>
      </c>
    </row>
    <row r="148" spans="1:7">
      <c r="A148" s="1" t="s">
        <v>303</v>
      </c>
      <c r="B148" s="1" t="s">
        <v>67</v>
      </c>
      <c r="C148" s="1" t="s">
        <v>67</v>
      </c>
      <c r="D148" s="1" t="s">
        <v>77</v>
      </c>
      <c r="E148" s="1" t="s">
        <v>472</v>
      </c>
      <c r="F148" s="122">
        <v>-1201720.8</v>
      </c>
      <c r="G148" s="1" t="s">
        <v>67</v>
      </c>
    </row>
    <row r="149" spans="1:7">
      <c r="A149" s="1" t="s">
        <v>304</v>
      </c>
      <c r="B149" s="1" t="s">
        <v>67</v>
      </c>
      <c r="C149" s="1" t="s">
        <v>67</v>
      </c>
      <c r="D149" s="1" t="s">
        <v>78</v>
      </c>
      <c r="E149" s="1" t="s">
        <v>472</v>
      </c>
      <c r="F149" s="122">
        <v>-1753565.36</v>
      </c>
      <c r="G149" s="1" t="s">
        <v>67</v>
      </c>
    </row>
    <row r="150" spans="1:7">
      <c r="A150" s="1" t="s">
        <v>415</v>
      </c>
      <c r="B150" s="1" t="s">
        <v>67</v>
      </c>
      <c r="C150" s="1" t="s">
        <v>67</v>
      </c>
      <c r="D150" s="1" t="s">
        <v>414</v>
      </c>
      <c r="E150" s="1" t="s">
        <v>472</v>
      </c>
      <c r="F150" s="122">
        <v>181485.34</v>
      </c>
      <c r="G150" s="1" t="s">
        <v>67</v>
      </c>
    </row>
    <row r="151" spans="1:7">
      <c r="A151" s="1" t="s">
        <v>305</v>
      </c>
      <c r="B151" s="1" t="s">
        <v>67</v>
      </c>
      <c r="C151" s="1" t="s">
        <v>67</v>
      </c>
      <c r="D151" s="1" t="s">
        <v>79</v>
      </c>
      <c r="E151" s="1" t="s">
        <v>472</v>
      </c>
      <c r="F151" s="122">
        <v>-35451.339999999997</v>
      </c>
      <c r="G151" s="1" t="s">
        <v>67</v>
      </c>
    </row>
    <row r="152" spans="1:7">
      <c r="A152" s="1" t="s">
        <v>448</v>
      </c>
      <c r="B152" s="1" t="s">
        <v>67</v>
      </c>
      <c r="C152" s="1" t="s">
        <v>67</v>
      </c>
      <c r="D152" s="1" t="s">
        <v>447</v>
      </c>
      <c r="E152" s="1" t="s">
        <v>472</v>
      </c>
      <c r="F152" s="122">
        <v>3033</v>
      </c>
      <c r="G152" s="1" t="s">
        <v>67</v>
      </c>
    </row>
    <row r="153" spans="1:7">
      <c r="A153" s="1" t="s">
        <v>306</v>
      </c>
      <c r="B153" s="1" t="s">
        <v>67</v>
      </c>
      <c r="C153" s="1" t="s">
        <v>67</v>
      </c>
      <c r="D153" s="1" t="s">
        <v>80</v>
      </c>
      <c r="E153" s="1" t="s">
        <v>472</v>
      </c>
      <c r="F153" s="122">
        <v>-46785.48</v>
      </c>
      <c r="G153" s="1" t="s">
        <v>67</v>
      </c>
    </row>
    <row r="154" spans="1:7">
      <c r="A154" s="1" t="s">
        <v>450</v>
      </c>
      <c r="B154" s="1" t="s">
        <v>67</v>
      </c>
      <c r="C154" s="1" t="s">
        <v>67</v>
      </c>
      <c r="D154" s="1" t="s">
        <v>449</v>
      </c>
      <c r="E154" s="1" t="s">
        <v>472</v>
      </c>
      <c r="F154" s="122">
        <v>39344.269999999997</v>
      </c>
      <c r="G154" s="1" t="s">
        <v>67</v>
      </c>
    </row>
    <row r="155" spans="1:7">
      <c r="A155" s="1" t="s">
        <v>552</v>
      </c>
      <c r="B155" s="1" t="s">
        <v>67</v>
      </c>
      <c r="C155" s="1" t="s">
        <v>67</v>
      </c>
      <c r="D155" s="1" t="s">
        <v>553</v>
      </c>
      <c r="E155" s="1" t="s">
        <v>472</v>
      </c>
      <c r="F155" s="122">
        <v>0</v>
      </c>
      <c r="G155" s="1" t="s">
        <v>67</v>
      </c>
    </row>
    <row r="156" spans="1:7">
      <c r="A156" s="1" t="s">
        <v>554</v>
      </c>
      <c r="B156" s="1" t="s">
        <v>67</v>
      </c>
      <c r="C156" s="1" t="s">
        <v>67</v>
      </c>
      <c r="D156" s="1" t="s">
        <v>555</v>
      </c>
      <c r="E156" s="1" t="s">
        <v>472</v>
      </c>
      <c r="F156" s="122">
        <v>0</v>
      </c>
      <c r="G156" s="1" t="s">
        <v>67</v>
      </c>
    </row>
    <row r="157" spans="1:7">
      <c r="A157" s="1" t="s">
        <v>556</v>
      </c>
      <c r="B157" s="1" t="s">
        <v>67</v>
      </c>
      <c r="C157" s="1" t="s">
        <v>67</v>
      </c>
      <c r="D157" s="1" t="s">
        <v>557</v>
      </c>
      <c r="E157" s="1" t="s">
        <v>472</v>
      </c>
      <c r="F157" s="122">
        <v>0</v>
      </c>
      <c r="G157" s="1" t="s">
        <v>67</v>
      </c>
    </row>
    <row r="158" spans="1:7">
      <c r="A158" s="1" t="s">
        <v>307</v>
      </c>
      <c r="B158" s="1" t="s">
        <v>67</v>
      </c>
      <c r="C158" s="1" t="s">
        <v>67</v>
      </c>
      <c r="D158" s="1" t="s">
        <v>35</v>
      </c>
      <c r="E158" s="1" t="s">
        <v>472</v>
      </c>
      <c r="F158" s="122">
        <v>67520.94</v>
      </c>
      <c r="G158" s="1" t="s">
        <v>67</v>
      </c>
    </row>
    <row r="159" spans="1:7">
      <c r="A159" s="1" t="s">
        <v>308</v>
      </c>
      <c r="B159" s="1" t="s">
        <v>67</v>
      </c>
      <c r="C159" s="1" t="s">
        <v>67</v>
      </c>
      <c r="D159" s="1" t="s">
        <v>36</v>
      </c>
      <c r="E159" s="1" t="s">
        <v>472</v>
      </c>
      <c r="F159" s="122">
        <v>92066.48</v>
      </c>
      <c r="G159" s="1" t="s">
        <v>67</v>
      </c>
    </row>
    <row r="160" spans="1:7">
      <c r="A160" s="1" t="s">
        <v>68</v>
      </c>
      <c r="B160" s="1" t="s">
        <v>67</v>
      </c>
      <c r="C160" s="1" t="s">
        <v>67</v>
      </c>
      <c r="D160" s="1" t="s">
        <v>39</v>
      </c>
      <c r="E160" s="1" t="s">
        <v>472</v>
      </c>
      <c r="F160" s="122">
        <v>-396302.96</v>
      </c>
      <c r="G160" s="1" t="s">
        <v>67</v>
      </c>
    </row>
    <row r="161" spans="1:7">
      <c r="A161" s="1" t="s">
        <v>558</v>
      </c>
      <c r="B161" s="1" t="s">
        <v>67</v>
      </c>
      <c r="C161" s="1" t="s">
        <v>67</v>
      </c>
      <c r="D161" s="1" t="s">
        <v>559</v>
      </c>
      <c r="E161" s="1" t="s">
        <v>472</v>
      </c>
      <c r="F161" s="122">
        <v>0</v>
      </c>
      <c r="G161" s="1" t="s">
        <v>67</v>
      </c>
    </row>
    <row r="162" spans="1:7">
      <c r="A162" s="1" t="s">
        <v>560</v>
      </c>
      <c r="B162" s="1" t="s">
        <v>67</v>
      </c>
      <c r="C162" s="1" t="s">
        <v>67</v>
      </c>
      <c r="D162" s="1" t="s">
        <v>561</v>
      </c>
      <c r="E162" s="1" t="s">
        <v>472</v>
      </c>
      <c r="F162" s="122">
        <v>0</v>
      </c>
      <c r="G162" s="1" t="s">
        <v>67</v>
      </c>
    </row>
    <row r="163" spans="1:7">
      <c r="A163" s="1" t="s">
        <v>309</v>
      </c>
      <c r="B163" s="1" t="s">
        <v>67</v>
      </c>
      <c r="C163" s="1" t="s">
        <v>67</v>
      </c>
      <c r="D163" s="1" t="s">
        <v>40</v>
      </c>
      <c r="E163" s="1" t="s">
        <v>472</v>
      </c>
      <c r="F163" s="122">
        <v>685729.34</v>
      </c>
      <c r="G163" s="1" t="s">
        <v>67</v>
      </c>
    </row>
    <row r="164" spans="1:7">
      <c r="A164" s="1" t="s">
        <v>562</v>
      </c>
      <c r="B164" s="1" t="s">
        <v>67</v>
      </c>
      <c r="C164" s="1" t="s">
        <v>67</v>
      </c>
      <c r="D164" s="1" t="s">
        <v>563</v>
      </c>
      <c r="E164" s="1" t="s">
        <v>472</v>
      </c>
      <c r="F164" s="122">
        <v>0</v>
      </c>
      <c r="G164" s="1" t="s">
        <v>67</v>
      </c>
    </row>
    <row r="165" spans="1:7">
      <c r="A165" s="1" t="s">
        <v>310</v>
      </c>
      <c r="B165" s="1" t="s">
        <v>67</v>
      </c>
      <c r="C165" s="1" t="s">
        <v>67</v>
      </c>
      <c r="D165" s="1" t="s">
        <v>41</v>
      </c>
      <c r="E165" s="1" t="s">
        <v>472</v>
      </c>
      <c r="F165" s="122">
        <v>793047.18</v>
      </c>
      <c r="G165" s="1" t="s">
        <v>67</v>
      </c>
    </row>
    <row r="166" spans="1:7">
      <c r="A166" s="1" t="s">
        <v>311</v>
      </c>
      <c r="B166" s="1" t="s">
        <v>67</v>
      </c>
      <c r="C166" s="1" t="s">
        <v>67</v>
      </c>
      <c r="D166" s="1" t="s">
        <v>81</v>
      </c>
      <c r="E166" s="1" t="s">
        <v>472</v>
      </c>
      <c r="F166" s="122">
        <v>2374555.0499999998</v>
      </c>
      <c r="G166" s="1" t="s">
        <v>67</v>
      </c>
    </row>
    <row r="167" spans="1:7">
      <c r="A167" s="1" t="s">
        <v>312</v>
      </c>
      <c r="B167" s="1" t="s">
        <v>67</v>
      </c>
      <c r="C167" s="1" t="s">
        <v>67</v>
      </c>
      <c r="D167" s="1" t="s">
        <v>82</v>
      </c>
      <c r="E167" s="1" t="s">
        <v>472</v>
      </c>
      <c r="F167" s="122">
        <v>7159553.8600000003</v>
      </c>
      <c r="G167" s="1" t="s">
        <v>67</v>
      </c>
    </row>
    <row r="168" spans="1:7">
      <c r="A168" s="1" t="s">
        <v>313</v>
      </c>
      <c r="B168" s="1" t="s">
        <v>67</v>
      </c>
      <c r="C168" s="1" t="s">
        <v>67</v>
      </c>
      <c r="D168" s="1" t="s">
        <v>42</v>
      </c>
      <c r="E168" s="1" t="s">
        <v>472</v>
      </c>
      <c r="F168" s="122">
        <v>257.51</v>
      </c>
      <c r="G168" s="1" t="s">
        <v>67</v>
      </c>
    </row>
    <row r="169" spans="1:7">
      <c r="A169" s="1" t="s">
        <v>314</v>
      </c>
      <c r="B169" s="1" t="s">
        <v>67</v>
      </c>
      <c r="C169" s="1" t="s">
        <v>67</v>
      </c>
      <c r="D169" s="1" t="s">
        <v>83</v>
      </c>
      <c r="E169" s="1" t="s">
        <v>472</v>
      </c>
      <c r="F169" s="122">
        <v>387.73</v>
      </c>
      <c r="G169" s="1" t="s">
        <v>67</v>
      </c>
    </row>
    <row r="170" spans="1:7">
      <c r="A170" s="1" t="s">
        <v>315</v>
      </c>
      <c r="B170" s="1" t="s">
        <v>67</v>
      </c>
      <c r="C170" s="1" t="s">
        <v>67</v>
      </c>
      <c r="D170" s="1" t="s">
        <v>37</v>
      </c>
      <c r="E170" s="1" t="s">
        <v>472</v>
      </c>
      <c r="F170" s="122">
        <v>56748</v>
      </c>
      <c r="G170" s="1" t="s">
        <v>67</v>
      </c>
    </row>
    <row r="171" spans="1:7">
      <c r="A171" s="1" t="s">
        <v>316</v>
      </c>
      <c r="B171" s="1" t="s">
        <v>67</v>
      </c>
      <c r="C171" s="1" t="s">
        <v>67</v>
      </c>
      <c r="D171" s="1" t="s">
        <v>38</v>
      </c>
      <c r="E171" s="1" t="s">
        <v>472</v>
      </c>
      <c r="F171" s="122">
        <v>78853.009999999995</v>
      </c>
      <c r="G171" s="1" t="s">
        <v>67</v>
      </c>
    </row>
    <row r="172" spans="1:7">
      <c r="A172" s="1" t="s">
        <v>317</v>
      </c>
      <c r="B172" s="1" t="s">
        <v>67</v>
      </c>
      <c r="C172" s="1" t="s">
        <v>67</v>
      </c>
      <c r="D172" s="1" t="s">
        <v>43</v>
      </c>
      <c r="E172" s="1" t="s">
        <v>472</v>
      </c>
      <c r="F172" s="122">
        <v>-33115.39</v>
      </c>
      <c r="G172" s="1" t="s">
        <v>67</v>
      </c>
    </row>
    <row r="173" spans="1:7">
      <c r="A173" s="1" t="s">
        <v>318</v>
      </c>
      <c r="B173" s="1" t="s">
        <v>67</v>
      </c>
      <c r="C173" s="1" t="s">
        <v>67</v>
      </c>
      <c r="D173" s="1" t="s">
        <v>84</v>
      </c>
      <c r="E173" s="1" t="s">
        <v>472</v>
      </c>
      <c r="F173" s="122">
        <v>1635.05</v>
      </c>
      <c r="G173" s="1" t="s">
        <v>67</v>
      </c>
    </row>
    <row r="174" spans="1:7">
      <c r="A174" s="1" t="s">
        <v>564</v>
      </c>
      <c r="B174" s="1" t="s">
        <v>67</v>
      </c>
      <c r="C174" s="1" t="s">
        <v>67</v>
      </c>
      <c r="D174" s="1" t="s">
        <v>565</v>
      </c>
      <c r="E174" s="1" t="s">
        <v>472</v>
      </c>
      <c r="F174" s="122">
        <v>0</v>
      </c>
      <c r="G174" s="1" t="s">
        <v>67</v>
      </c>
    </row>
    <row r="175" spans="1:7">
      <c r="A175" s="1" t="s">
        <v>319</v>
      </c>
      <c r="B175" s="1" t="s">
        <v>67</v>
      </c>
      <c r="C175" s="1" t="s">
        <v>67</v>
      </c>
      <c r="D175" s="1" t="s">
        <v>44</v>
      </c>
      <c r="E175" s="1" t="s">
        <v>472</v>
      </c>
      <c r="F175" s="122">
        <v>-1008979.06</v>
      </c>
      <c r="G175" s="1" t="s">
        <v>67</v>
      </c>
    </row>
    <row r="176" spans="1:7">
      <c r="A176" s="1" t="s">
        <v>320</v>
      </c>
      <c r="B176" s="1" t="s">
        <v>67</v>
      </c>
      <c r="C176" s="1" t="s">
        <v>67</v>
      </c>
      <c r="D176" s="1" t="s">
        <v>85</v>
      </c>
      <c r="E176" s="1" t="s">
        <v>472</v>
      </c>
      <c r="F176" s="122">
        <v>0</v>
      </c>
      <c r="G176" s="1" t="s">
        <v>67</v>
      </c>
    </row>
    <row r="177" spans="1:7">
      <c r="A177" s="1" t="s">
        <v>321</v>
      </c>
      <c r="B177" s="1" t="s">
        <v>67</v>
      </c>
      <c r="C177" s="1" t="s">
        <v>67</v>
      </c>
      <c r="D177" s="1" t="s">
        <v>86</v>
      </c>
      <c r="E177" s="1" t="s">
        <v>472</v>
      </c>
      <c r="F177" s="122">
        <v>-27684.5</v>
      </c>
      <c r="G177" s="1" t="s">
        <v>67</v>
      </c>
    </row>
    <row r="178" spans="1:7">
      <c r="A178" s="1" t="s">
        <v>322</v>
      </c>
      <c r="B178" s="1" t="s">
        <v>67</v>
      </c>
      <c r="C178" s="1" t="s">
        <v>67</v>
      </c>
      <c r="D178" s="1" t="s">
        <v>227</v>
      </c>
      <c r="E178" s="1" t="s">
        <v>472</v>
      </c>
      <c r="F178" s="122">
        <v>-3977.01</v>
      </c>
      <c r="G178" s="1" t="s">
        <v>67</v>
      </c>
    </row>
    <row r="179" spans="1:7">
      <c r="A179" s="1" t="s">
        <v>566</v>
      </c>
      <c r="B179" s="1" t="s">
        <v>67</v>
      </c>
      <c r="C179" s="1" t="s">
        <v>67</v>
      </c>
      <c r="D179" s="1" t="s">
        <v>45</v>
      </c>
      <c r="E179" s="1" t="s">
        <v>472</v>
      </c>
      <c r="F179" s="122">
        <v>0</v>
      </c>
      <c r="G179" s="1" t="s">
        <v>67</v>
      </c>
    </row>
    <row r="180" spans="1:7">
      <c r="A180" s="1" t="s">
        <v>493</v>
      </c>
      <c r="B180" s="1" t="s">
        <v>67</v>
      </c>
      <c r="C180" s="1" t="s">
        <v>67</v>
      </c>
      <c r="D180" s="1" t="s">
        <v>226</v>
      </c>
      <c r="E180" s="1" t="s">
        <v>472</v>
      </c>
      <c r="F180" s="122">
        <v>0</v>
      </c>
      <c r="G180" s="1" t="s">
        <v>67</v>
      </c>
    </row>
    <row r="181" spans="1:7">
      <c r="A181" s="1" t="s">
        <v>324</v>
      </c>
      <c r="B181" s="1" t="s">
        <v>67</v>
      </c>
      <c r="C181" s="1" t="s">
        <v>67</v>
      </c>
      <c r="D181" s="1" t="s">
        <v>323</v>
      </c>
      <c r="E181" s="1" t="s">
        <v>472</v>
      </c>
      <c r="F181" s="122">
        <v>-0.01</v>
      </c>
      <c r="G181" s="1" t="s">
        <v>67</v>
      </c>
    </row>
    <row r="182" spans="1:7">
      <c r="A182" s="1" t="s">
        <v>325</v>
      </c>
      <c r="B182" s="1" t="s">
        <v>67</v>
      </c>
      <c r="C182" s="1" t="s">
        <v>67</v>
      </c>
      <c r="D182" s="1" t="s">
        <v>46</v>
      </c>
      <c r="E182" s="1" t="s">
        <v>472</v>
      </c>
      <c r="F182" s="122">
        <v>-191223.25</v>
      </c>
      <c r="G182" s="1" t="s">
        <v>67</v>
      </c>
    </row>
    <row r="183" spans="1:7">
      <c r="A183" s="1" t="s">
        <v>326</v>
      </c>
      <c r="B183" s="1" t="s">
        <v>67</v>
      </c>
      <c r="C183" s="1" t="s">
        <v>67</v>
      </c>
      <c r="D183" s="1" t="s">
        <v>47</v>
      </c>
      <c r="E183" s="1" t="s">
        <v>472</v>
      </c>
      <c r="F183" s="122">
        <v>-1824.27</v>
      </c>
      <c r="G183" s="1" t="s">
        <v>67</v>
      </c>
    </row>
    <row r="184" spans="1:7">
      <c r="A184" s="1" t="s">
        <v>567</v>
      </c>
      <c r="B184" s="1" t="s">
        <v>67</v>
      </c>
      <c r="C184" s="1" t="s">
        <v>67</v>
      </c>
      <c r="D184" s="1" t="s">
        <v>48</v>
      </c>
      <c r="E184" s="1" t="s">
        <v>472</v>
      </c>
      <c r="F184" s="122">
        <v>0</v>
      </c>
      <c r="G184" s="1" t="s">
        <v>67</v>
      </c>
    </row>
    <row r="185" spans="1:7">
      <c r="A185" s="1" t="s">
        <v>568</v>
      </c>
      <c r="B185" s="1" t="s">
        <v>67</v>
      </c>
      <c r="C185" s="1" t="s">
        <v>67</v>
      </c>
      <c r="D185" s="1" t="s">
        <v>49</v>
      </c>
      <c r="E185" s="1" t="s">
        <v>472</v>
      </c>
      <c r="F185" s="122">
        <v>0</v>
      </c>
      <c r="G185" s="1" t="s">
        <v>67</v>
      </c>
    </row>
    <row r="186" spans="1:7">
      <c r="A186" s="1" t="s">
        <v>327</v>
      </c>
      <c r="B186" s="1" t="s">
        <v>67</v>
      </c>
      <c r="C186" s="1" t="s">
        <v>67</v>
      </c>
      <c r="D186" s="1" t="s">
        <v>50</v>
      </c>
      <c r="E186" s="1" t="s">
        <v>472</v>
      </c>
      <c r="F186" s="122">
        <v>-815.18</v>
      </c>
      <c r="G186" s="1" t="s">
        <v>67</v>
      </c>
    </row>
    <row r="187" spans="1:7">
      <c r="A187" s="1" t="s">
        <v>569</v>
      </c>
      <c r="B187" s="1" t="s">
        <v>67</v>
      </c>
      <c r="C187" s="1" t="s">
        <v>67</v>
      </c>
      <c r="D187" s="1" t="s">
        <v>51</v>
      </c>
      <c r="E187" s="1" t="s">
        <v>472</v>
      </c>
      <c r="F187" s="122">
        <v>0</v>
      </c>
      <c r="G187" s="1" t="s">
        <v>67</v>
      </c>
    </row>
    <row r="188" spans="1:7">
      <c r="A188" s="1" t="s">
        <v>328</v>
      </c>
      <c r="B188" s="1" t="s">
        <v>67</v>
      </c>
      <c r="C188" s="1" t="s">
        <v>67</v>
      </c>
      <c r="D188" s="1" t="s">
        <v>52</v>
      </c>
      <c r="E188" s="1" t="s">
        <v>472</v>
      </c>
      <c r="F188" s="122">
        <v>-65179.72</v>
      </c>
      <c r="G188" s="1" t="s">
        <v>67</v>
      </c>
    </row>
    <row r="189" spans="1:7">
      <c r="A189" s="1" t="s">
        <v>570</v>
      </c>
      <c r="B189" s="1" t="s">
        <v>67</v>
      </c>
      <c r="C189" s="1" t="s">
        <v>67</v>
      </c>
      <c r="D189" s="1" t="s">
        <v>53</v>
      </c>
      <c r="E189" s="1" t="s">
        <v>472</v>
      </c>
      <c r="F189" s="122">
        <v>0</v>
      </c>
      <c r="G189" s="1" t="s">
        <v>67</v>
      </c>
    </row>
    <row r="190" spans="1:7">
      <c r="A190" s="1" t="s">
        <v>329</v>
      </c>
      <c r="B190" s="1" t="s">
        <v>67</v>
      </c>
      <c r="C190" s="1" t="s">
        <v>67</v>
      </c>
      <c r="D190" s="1" t="s">
        <v>87</v>
      </c>
      <c r="E190" s="1" t="s">
        <v>472</v>
      </c>
      <c r="F190" s="122">
        <v>-3760.73</v>
      </c>
      <c r="G190" s="1" t="s">
        <v>67</v>
      </c>
    </row>
    <row r="191" spans="1:7">
      <c r="A191" s="1" t="s">
        <v>330</v>
      </c>
      <c r="B191" s="1" t="s">
        <v>67</v>
      </c>
      <c r="C191" s="1" t="s">
        <v>67</v>
      </c>
      <c r="D191" s="1" t="s">
        <v>54</v>
      </c>
      <c r="E191" s="1" t="s">
        <v>472</v>
      </c>
      <c r="F191" s="122">
        <v>-62.78</v>
      </c>
      <c r="G191" s="1" t="s">
        <v>67</v>
      </c>
    </row>
    <row r="192" spans="1:7">
      <c r="A192" s="1" t="s">
        <v>571</v>
      </c>
      <c r="B192" s="1" t="s">
        <v>67</v>
      </c>
      <c r="C192" s="1" t="s">
        <v>67</v>
      </c>
      <c r="D192" s="1" t="s">
        <v>55</v>
      </c>
      <c r="E192" s="1" t="s">
        <v>472</v>
      </c>
      <c r="F192" s="122">
        <v>0</v>
      </c>
      <c r="G192" s="1" t="s">
        <v>67</v>
      </c>
    </row>
    <row r="193" spans="1:7">
      <c r="A193" s="1" t="s">
        <v>331</v>
      </c>
      <c r="B193" s="1" t="s">
        <v>67</v>
      </c>
      <c r="C193" s="1" t="s">
        <v>67</v>
      </c>
      <c r="D193" s="1" t="s">
        <v>56</v>
      </c>
      <c r="E193" s="1" t="s">
        <v>472</v>
      </c>
      <c r="F193" s="122">
        <v>-445.76</v>
      </c>
      <c r="G193" s="1" t="s">
        <v>67</v>
      </c>
    </row>
    <row r="194" spans="1:7">
      <c r="A194" s="1" t="s">
        <v>332</v>
      </c>
      <c r="B194" s="1" t="s">
        <v>67</v>
      </c>
      <c r="C194" s="1" t="s">
        <v>67</v>
      </c>
      <c r="D194" s="1" t="s">
        <v>57</v>
      </c>
      <c r="E194" s="1" t="s">
        <v>472</v>
      </c>
      <c r="F194" s="122">
        <v>-379.62</v>
      </c>
      <c r="G194" s="1" t="s">
        <v>67</v>
      </c>
    </row>
    <row r="195" spans="1:7">
      <c r="A195" s="1" t="s">
        <v>572</v>
      </c>
      <c r="B195" s="1" t="s">
        <v>67</v>
      </c>
      <c r="C195" s="1" t="s">
        <v>67</v>
      </c>
      <c r="D195" s="1" t="s">
        <v>58</v>
      </c>
      <c r="E195" s="1" t="s">
        <v>472</v>
      </c>
      <c r="F195" s="122">
        <v>0</v>
      </c>
      <c r="G195" s="1" t="s">
        <v>67</v>
      </c>
    </row>
    <row r="196" spans="1:7">
      <c r="A196" s="1" t="s">
        <v>573</v>
      </c>
      <c r="B196" s="1" t="s">
        <v>67</v>
      </c>
      <c r="C196" s="1" t="s">
        <v>67</v>
      </c>
      <c r="D196" s="1" t="s">
        <v>59</v>
      </c>
      <c r="E196" s="1" t="s">
        <v>472</v>
      </c>
      <c r="F196" s="122">
        <v>0</v>
      </c>
      <c r="G196" s="1" t="s">
        <v>67</v>
      </c>
    </row>
    <row r="197" spans="1:7">
      <c r="A197" s="1" t="s">
        <v>333</v>
      </c>
      <c r="B197" s="1" t="s">
        <v>67</v>
      </c>
      <c r="C197" s="1" t="s">
        <v>67</v>
      </c>
      <c r="D197" s="1" t="s">
        <v>60</v>
      </c>
      <c r="E197" s="1" t="s">
        <v>472</v>
      </c>
      <c r="F197" s="122">
        <v>-1352</v>
      </c>
      <c r="G197" s="1" t="s">
        <v>67</v>
      </c>
    </row>
    <row r="198" spans="1:7">
      <c r="A198" s="1" t="s">
        <v>334</v>
      </c>
      <c r="B198" s="1" t="s">
        <v>67</v>
      </c>
      <c r="C198" s="1" t="s">
        <v>67</v>
      </c>
      <c r="D198" s="1" t="s">
        <v>61</v>
      </c>
      <c r="E198" s="1" t="s">
        <v>472</v>
      </c>
      <c r="F198" s="122">
        <v>-29528000</v>
      </c>
      <c r="G198" s="1" t="s">
        <v>67</v>
      </c>
    </row>
    <row r="199" spans="1:7">
      <c r="A199" s="1" t="s">
        <v>574</v>
      </c>
      <c r="B199" s="1" t="s">
        <v>67</v>
      </c>
      <c r="C199" s="1" t="s">
        <v>67</v>
      </c>
      <c r="D199" s="1" t="s">
        <v>575</v>
      </c>
      <c r="E199" s="1" t="s">
        <v>472</v>
      </c>
      <c r="F199" s="122">
        <v>0</v>
      </c>
      <c r="G199" s="1" t="s">
        <v>67</v>
      </c>
    </row>
    <row r="200" spans="1:7">
      <c r="A200" s="1" t="s">
        <v>335</v>
      </c>
      <c r="B200" s="1" t="s">
        <v>67</v>
      </c>
      <c r="C200" s="1" t="s">
        <v>67</v>
      </c>
      <c r="D200" s="1" t="s">
        <v>62</v>
      </c>
      <c r="E200" s="1" t="s">
        <v>472</v>
      </c>
      <c r="F200" s="122">
        <v>29528000</v>
      </c>
      <c r="G200" s="1" t="s">
        <v>67</v>
      </c>
    </row>
    <row r="201" spans="1:7">
      <c r="A201" s="1" t="s">
        <v>576</v>
      </c>
      <c r="B201" s="1" t="s">
        <v>67</v>
      </c>
      <c r="C201" s="1" t="s">
        <v>67</v>
      </c>
      <c r="D201" s="1" t="s">
        <v>64</v>
      </c>
      <c r="E201" s="1" t="s">
        <v>472</v>
      </c>
      <c r="F201" s="122">
        <v>0</v>
      </c>
      <c r="G201" s="1" t="s">
        <v>67</v>
      </c>
    </row>
    <row r="202" spans="1:7">
      <c r="A202" s="1" t="s">
        <v>336</v>
      </c>
      <c r="B202" s="1" t="s">
        <v>67</v>
      </c>
      <c r="C202" s="1" t="s">
        <v>67</v>
      </c>
      <c r="D202" s="1" t="s">
        <v>66</v>
      </c>
      <c r="E202" s="1" t="s">
        <v>472</v>
      </c>
      <c r="F202" s="122">
        <v>-6101069.9900000002</v>
      </c>
      <c r="G202" s="1" t="s">
        <v>67</v>
      </c>
    </row>
    <row r="203" spans="1:7">
      <c r="A203" s="1" t="s">
        <v>337</v>
      </c>
      <c r="B203" s="1" t="s">
        <v>67</v>
      </c>
      <c r="C203" s="1" t="s">
        <v>67</v>
      </c>
      <c r="D203" s="1" t="s">
        <v>65</v>
      </c>
      <c r="E203" s="1" t="s">
        <v>472</v>
      </c>
      <c r="F203" s="122">
        <v>-1499999.71</v>
      </c>
      <c r="G203" s="1"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Summary</vt:lpstr>
      <vt:lpstr>Detailed</vt:lpstr>
      <vt:lpstr>Capital expenditure</vt:lpstr>
      <vt:lpstr>SOFP for ARC</vt:lpstr>
      <vt:lpstr>Cashflow</vt:lpstr>
      <vt:lpstr>SOFP format for ARC</vt:lpstr>
      <vt:lpstr>Salary variance cal</vt:lpstr>
      <vt:lpstr>Salary variance cal (new)</vt:lpstr>
      <vt:lpstr>Codes from Sage</vt:lpstr>
      <vt:lpstr>Cashflow!Print_Area</vt:lpstr>
      <vt:lpstr>Detailed!Print_Area</vt:lpstr>
      <vt:lpstr>'SOFP for ARC'!Print_Area</vt:lpstr>
      <vt:lpstr>'SOFP format for ARC'!Print_Area</vt:lpstr>
      <vt:lpstr>Summary!Print_Area</vt:lpstr>
      <vt:lpstr>Detailed!Print_Titles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Byrne (Pensions Authority)</dc:creator>
  <cp:lastModifiedBy>Le-Anne Byrne (Pensions Authority)</cp:lastModifiedBy>
  <cp:lastPrinted>2024-10-31T09:24:42Z</cp:lastPrinted>
  <dcterms:created xsi:type="dcterms:W3CDTF">2020-05-06T11:11:37Z</dcterms:created>
  <dcterms:modified xsi:type="dcterms:W3CDTF">2024-12-12T13:59:16Z</dcterms:modified>
</cp:coreProperties>
</file>